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updateLinks="never" codeName="ThisWorkbook"/>
  <mc:AlternateContent xmlns:mc="http://schemas.openxmlformats.org/markup-compatibility/2006">
    <mc:Choice Requires="x15">
      <x15ac:absPath xmlns:x15ac="http://schemas.microsoft.com/office/spreadsheetml/2010/11/ac" url="https://ideadgo-my.sharepoint.com/personal/jravelo_idea_gob_mx/Documents/Documentos/EDMUNDO RAVELO/COCODI/COCODI 2024/"/>
    </mc:Choice>
  </mc:AlternateContent>
  <xr:revisionPtr revIDLastSave="0" documentId="8_{A8B583BE-B05A-4E7C-BEE7-6673F3628DEC}" xr6:coauthVersionLast="47" xr6:coauthVersionMax="47" xr10:uidLastSave="{00000000-0000-0000-0000-000000000000}"/>
  <bookViews>
    <workbookView xWindow="-120" yWindow="-120" windowWidth="20730" windowHeight="11040" firstSheet="2" activeTab="2" xr2:uid="{00000000-000D-0000-FFFF-FFFF00000000}"/>
  </bookViews>
  <sheets>
    <sheet name="Instructivo del Formato" sheetId="1" r:id="rId1"/>
    <sheet name="Información General" sheetId="3" r:id="rId2"/>
    <sheet name="Matriz_V8" sheetId="4" r:id="rId3"/>
    <sheet name=" Mapa de Riesgos" sheetId="5" r:id="rId4"/>
    <sheet name="PTAR 2024" sheetId="6" r:id="rId5"/>
  </sheets>
  <externalReferences>
    <externalReference r:id="rId6"/>
  </externalReferences>
  <definedNames>
    <definedName name="_xlnm._FilterDatabase" localSheetId="1" hidden="1">'Información General'!$M$114:$M$117</definedName>
    <definedName name="_xlnm._FilterDatabase" localSheetId="2" hidden="1">Matriz_V8!$AG$53:$AG$77</definedName>
    <definedName name="_xlnm.Print_Area" localSheetId="3">' Mapa de Riesgos'!$A$7:$N$36</definedName>
    <definedName name="_xlnm.Print_Area" localSheetId="2">Matriz_V8!$A$28:$AR$527</definedName>
    <definedName name="_xlnm.Print_Area" localSheetId="4">'PTAR 2024'!$A$1:$P$112</definedName>
    <definedName name="_xlnm.Print_Titles" localSheetId="2">Matriz_V8!$A:$A,Matriz_V8!$16:$27</definedName>
    <definedName name="_xlnm.Print_Titles" localSheetId="4">'PTAR 2024'!$1:$12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2" i="6" l="1"/>
  <c r="I112" i="6"/>
  <c r="H112" i="6"/>
  <c r="J111" i="6"/>
  <c r="I111" i="6"/>
  <c r="H111" i="6"/>
  <c r="J110" i="6"/>
  <c r="I110" i="6"/>
  <c r="H110" i="6"/>
  <c r="J109" i="6"/>
  <c r="I109" i="6"/>
  <c r="H109" i="6"/>
  <c r="J108" i="6"/>
  <c r="I108" i="6"/>
  <c r="H108" i="6"/>
  <c r="G108" i="6"/>
  <c r="E108" i="6"/>
  <c r="D108" i="6"/>
  <c r="C108" i="6"/>
  <c r="B108" i="6"/>
  <c r="J107" i="6"/>
  <c r="I107" i="6"/>
  <c r="H107" i="6"/>
  <c r="J106" i="6"/>
  <c r="I106" i="6"/>
  <c r="H106" i="6"/>
  <c r="J105" i="6"/>
  <c r="I105" i="6"/>
  <c r="H105" i="6"/>
  <c r="J104" i="6"/>
  <c r="I104" i="6"/>
  <c r="H104" i="6"/>
  <c r="J103" i="6"/>
  <c r="I103" i="6"/>
  <c r="H103" i="6"/>
  <c r="G103" i="6"/>
  <c r="E103" i="6"/>
  <c r="D103" i="6"/>
  <c r="C103" i="6"/>
  <c r="B103" i="6"/>
  <c r="J102" i="6"/>
  <c r="I102" i="6"/>
  <c r="H102" i="6"/>
  <c r="J101" i="6"/>
  <c r="I101" i="6"/>
  <c r="H101" i="6"/>
  <c r="J100" i="6"/>
  <c r="I100" i="6"/>
  <c r="H100" i="6"/>
  <c r="J99" i="6"/>
  <c r="I99" i="6"/>
  <c r="H99" i="6"/>
  <c r="J98" i="6"/>
  <c r="I98" i="6"/>
  <c r="H98" i="6"/>
  <c r="G98" i="6"/>
  <c r="E98" i="6"/>
  <c r="D98" i="6"/>
  <c r="C98" i="6"/>
  <c r="B98" i="6"/>
  <c r="J97" i="6"/>
  <c r="I97" i="6"/>
  <c r="H97" i="6"/>
  <c r="J96" i="6"/>
  <c r="I96" i="6"/>
  <c r="H96" i="6"/>
  <c r="J95" i="6"/>
  <c r="I95" i="6"/>
  <c r="H95" i="6"/>
  <c r="J94" i="6"/>
  <c r="I94" i="6"/>
  <c r="H94" i="6"/>
  <c r="J93" i="6"/>
  <c r="I93" i="6"/>
  <c r="H93" i="6"/>
  <c r="G93" i="6"/>
  <c r="E93" i="6"/>
  <c r="D93" i="6"/>
  <c r="C93" i="6"/>
  <c r="B93" i="6"/>
  <c r="J92" i="6"/>
  <c r="I92" i="6"/>
  <c r="H92" i="6"/>
  <c r="J91" i="6"/>
  <c r="I91" i="6"/>
  <c r="H91" i="6"/>
  <c r="J90" i="6"/>
  <c r="I90" i="6"/>
  <c r="H90" i="6"/>
  <c r="J89" i="6"/>
  <c r="I89" i="6"/>
  <c r="H89" i="6"/>
  <c r="J88" i="6"/>
  <c r="I88" i="6"/>
  <c r="H88" i="6"/>
  <c r="G88" i="6"/>
  <c r="E88" i="6"/>
  <c r="D88" i="6"/>
  <c r="C88" i="6"/>
  <c r="B88" i="6"/>
  <c r="J87" i="6"/>
  <c r="I87" i="6"/>
  <c r="H87" i="6"/>
  <c r="J86" i="6"/>
  <c r="I86" i="6"/>
  <c r="H86" i="6"/>
  <c r="J85" i="6"/>
  <c r="I85" i="6"/>
  <c r="H85" i="6"/>
  <c r="J84" i="6"/>
  <c r="I84" i="6"/>
  <c r="H84" i="6"/>
  <c r="J83" i="6"/>
  <c r="I83" i="6"/>
  <c r="H83" i="6"/>
  <c r="G83" i="6"/>
  <c r="E83" i="6"/>
  <c r="D83" i="6"/>
  <c r="C83" i="6"/>
  <c r="B83" i="6"/>
  <c r="J82" i="6"/>
  <c r="I82" i="6"/>
  <c r="H82" i="6"/>
  <c r="J81" i="6"/>
  <c r="I81" i="6"/>
  <c r="H81" i="6"/>
  <c r="J80" i="6"/>
  <c r="I80" i="6"/>
  <c r="H80" i="6"/>
  <c r="J79" i="6"/>
  <c r="I79" i="6"/>
  <c r="H79" i="6"/>
  <c r="J78" i="6"/>
  <c r="I78" i="6"/>
  <c r="H78" i="6"/>
  <c r="G78" i="6"/>
  <c r="E78" i="6"/>
  <c r="D78" i="6"/>
  <c r="C78" i="6"/>
  <c r="B78" i="6"/>
  <c r="J77" i="6"/>
  <c r="I77" i="6"/>
  <c r="H77" i="6"/>
  <c r="J76" i="6"/>
  <c r="I76" i="6"/>
  <c r="H76" i="6"/>
  <c r="J75" i="6"/>
  <c r="I75" i="6"/>
  <c r="H75" i="6"/>
  <c r="J74" i="6"/>
  <c r="I74" i="6"/>
  <c r="H74" i="6"/>
  <c r="J73" i="6"/>
  <c r="I73" i="6"/>
  <c r="H73" i="6"/>
  <c r="G73" i="6"/>
  <c r="E73" i="6"/>
  <c r="D73" i="6"/>
  <c r="C73" i="6"/>
  <c r="B73" i="6"/>
  <c r="J72" i="6"/>
  <c r="I72" i="6"/>
  <c r="H72" i="6"/>
  <c r="J71" i="6"/>
  <c r="I71" i="6"/>
  <c r="H71" i="6"/>
  <c r="J70" i="6"/>
  <c r="I70" i="6"/>
  <c r="H70" i="6"/>
  <c r="J69" i="6"/>
  <c r="I69" i="6"/>
  <c r="H69" i="6"/>
  <c r="J68" i="6"/>
  <c r="I68" i="6"/>
  <c r="H68" i="6"/>
  <c r="G68" i="6"/>
  <c r="E68" i="6"/>
  <c r="D68" i="6"/>
  <c r="C68" i="6"/>
  <c r="B68" i="6"/>
  <c r="J67" i="6"/>
  <c r="I67" i="6"/>
  <c r="H67" i="6"/>
  <c r="J66" i="6"/>
  <c r="I66" i="6"/>
  <c r="H66" i="6"/>
  <c r="J65" i="6"/>
  <c r="I65" i="6"/>
  <c r="H65" i="6"/>
  <c r="J64" i="6"/>
  <c r="I64" i="6"/>
  <c r="H64" i="6"/>
  <c r="J63" i="6"/>
  <c r="I63" i="6"/>
  <c r="H63" i="6"/>
  <c r="G63" i="6"/>
  <c r="E63" i="6"/>
  <c r="D63" i="6"/>
  <c r="C63" i="6"/>
  <c r="B63" i="6"/>
  <c r="J62" i="6"/>
  <c r="I62" i="6"/>
  <c r="H62" i="6"/>
  <c r="J61" i="6"/>
  <c r="I61" i="6"/>
  <c r="H61" i="6"/>
  <c r="J60" i="6"/>
  <c r="I60" i="6"/>
  <c r="H60" i="6"/>
  <c r="J59" i="6"/>
  <c r="I59" i="6"/>
  <c r="H59" i="6"/>
  <c r="J58" i="6"/>
  <c r="I58" i="6"/>
  <c r="H58" i="6"/>
  <c r="G58" i="6"/>
  <c r="E58" i="6"/>
  <c r="D58" i="6"/>
  <c r="C58" i="6"/>
  <c r="B58" i="6"/>
  <c r="J57" i="6"/>
  <c r="I57" i="6"/>
  <c r="H57" i="6"/>
  <c r="J56" i="6"/>
  <c r="I56" i="6"/>
  <c r="H56" i="6"/>
  <c r="J55" i="6"/>
  <c r="I55" i="6"/>
  <c r="H55" i="6"/>
  <c r="J54" i="6"/>
  <c r="I54" i="6"/>
  <c r="H54" i="6"/>
  <c r="J53" i="6"/>
  <c r="I53" i="6"/>
  <c r="H53" i="6"/>
  <c r="G53" i="6"/>
  <c r="E53" i="6"/>
  <c r="D53" i="6"/>
  <c r="C53" i="6"/>
  <c r="B53" i="6"/>
  <c r="J52" i="6"/>
  <c r="I52" i="6"/>
  <c r="H52" i="6"/>
  <c r="J51" i="6"/>
  <c r="I51" i="6"/>
  <c r="H51" i="6"/>
  <c r="J50" i="6"/>
  <c r="I50" i="6"/>
  <c r="H50" i="6"/>
  <c r="J49" i="6"/>
  <c r="I49" i="6"/>
  <c r="H49" i="6"/>
  <c r="J48" i="6"/>
  <c r="I48" i="6"/>
  <c r="H48" i="6"/>
  <c r="G48" i="6"/>
  <c r="E48" i="6"/>
  <c r="D48" i="6"/>
  <c r="C48" i="6"/>
  <c r="B48" i="6"/>
  <c r="J47" i="6"/>
  <c r="I47" i="6"/>
  <c r="H47" i="6"/>
  <c r="J46" i="6"/>
  <c r="I46" i="6"/>
  <c r="H46" i="6"/>
  <c r="J45" i="6"/>
  <c r="I45" i="6"/>
  <c r="H45" i="6"/>
  <c r="J44" i="6"/>
  <c r="I44" i="6"/>
  <c r="H44" i="6"/>
  <c r="J43" i="6"/>
  <c r="I43" i="6"/>
  <c r="H43" i="6"/>
  <c r="G43" i="6"/>
  <c r="E43" i="6"/>
  <c r="D43" i="6"/>
  <c r="C43" i="6"/>
  <c r="B43" i="6"/>
  <c r="J42" i="6"/>
  <c r="I42" i="6"/>
  <c r="H42" i="6"/>
  <c r="J41" i="6"/>
  <c r="I41" i="6"/>
  <c r="H41" i="6"/>
  <c r="J40" i="6"/>
  <c r="I40" i="6"/>
  <c r="H40" i="6"/>
  <c r="J39" i="6"/>
  <c r="I39" i="6"/>
  <c r="H39" i="6"/>
  <c r="J38" i="6"/>
  <c r="I38" i="6"/>
  <c r="H38" i="6"/>
  <c r="G38" i="6"/>
  <c r="E38" i="6"/>
  <c r="D38" i="6"/>
  <c r="C38" i="6"/>
  <c r="B38" i="6"/>
  <c r="J37" i="6"/>
  <c r="I37" i="6"/>
  <c r="H37" i="6"/>
  <c r="J36" i="6"/>
  <c r="I36" i="6"/>
  <c r="H36" i="6"/>
  <c r="J35" i="6"/>
  <c r="I35" i="6"/>
  <c r="H35" i="6"/>
  <c r="J34" i="6"/>
  <c r="I34" i="6"/>
  <c r="H34" i="6"/>
  <c r="J33" i="6"/>
  <c r="I33" i="6"/>
  <c r="H33" i="6"/>
  <c r="G33" i="6"/>
  <c r="E33" i="6"/>
  <c r="D33" i="6"/>
  <c r="C33" i="6"/>
  <c r="B33" i="6"/>
  <c r="J32" i="6"/>
  <c r="I32" i="6"/>
  <c r="H32" i="6"/>
  <c r="J31" i="6"/>
  <c r="I31" i="6"/>
  <c r="H31" i="6"/>
  <c r="J30" i="6"/>
  <c r="I30" i="6"/>
  <c r="H30" i="6"/>
  <c r="J29" i="6"/>
  <c r="I29" i="6"/>
  <c r="H29" i="6"/>
  <c r="J28" i="6"/>
  <c r="I28" i="6"/>
  <c r="H28" i="6"/>
  <c r="G28" i="6"/>
  <c r="E28" i="6"/>
  <c r="D28" i="6"/>
  <c r="C28" i="6"/>
  <c r="B28" i="6"/>
  <c r="J27" i="6"/>
  <c r="I27" i="6"/>
  <c r="H27" i="6"/>
  <c r="J26" i="6"/>
  <c r="I26" i="6"/>
  <c r="H26" i="6"/>
  <c r="J25" i="6"/>
  <c r="I25" i="6"/>
  <c r="H25" i="6"/>
  <c r="J24" i="6"/>
  <c r="I24" i="6"/>
  <c r="H24" i="6"/>
  <c r="J23" i="6"/>
  <c r="I23" i="6"/>
  <c r="H23" i="6"/>
  <c r="G23" i="6"/>
  <c r="E23" i="6"/>
  <c r="D23" i="6"/>
  <c r="C23" i="6"/>
  <c r="B23" i="6"/>
  <c r="J22" i="6"/>
  <c r="I22" i="6"/>
  <c r="H22" i="6"/>
  <c r="J21" i="6"/>
  <c r="I21" i="6"/>
  <c r="H21" i="6"/>
  <c r="J20" i="6"/>
  <c r="I20" i="6"/>
  <c r="H20" i="6"/>
  <c r="J19" i="6"/>
  <c r="I19" i="6"/>
  <c r="H19" i="6"/>
  <c r="J18" i="6"/>
  <c r="I18" i="6"/>
  <c r="H18" i="6"/>
  <c r="G18" i="6"/>
  <c r="E18" i="6"/>
  <c r="D18" i="6"/>
  <c r="C18" i="6"/>
  <c r="B18" i="6"/>
  <c r="J17" i="6"/>
  <c r="I17" i="6"/>
  <c r="H17" i="6"/>
  <c r="J16" i="6"/>
  <c r="I16" i="6"/>
  <c r="H16" i="6"/>
  <c r="J15" i="6"/>
  <c r="I15" i="6"/>
  <c r="H15" i="6"/>
  <c r="J14" i="6"/>
  <c r="I14" i="6"/>
  <c r="H14" i="6"/>
  <c r="J13" i="6"/>
  <c r="I13" i="6"/>
  <c r="H13" i="6"/>
  <c r="G13" i="6"/>
  <c r="E13" i="6"/>
  <c r="D13" i="6"/>
  <c r="C13" i="6"/>
  <c r="B13" i="6"/>
  <c r="J10" i="6"/>
  <c r="E8" i="6"/>
  <c r="M5" i="6"/>
  <c r="J3" i="6"/>
  <c r="E3" i="6"/>
  <c r="D36" i="5"/>
  <c r="E35" i="5"/>
  <c r="D35" i="5"/>
  <c r="C35" i="5"/>
  <c r="B35" i="5"/>
  <c r="E34" i="5"/>
  <c r="D34" i="5"/>
  <c r="C34" i="5"/>
  <c r="B34" i="5"/>
  <c r="E33" i="5"/>
  <c r="D33" i="5"/>
  <c r="C33" i="5"/>
  <c r="B33" i="5"/>
  <c r="E32" i="5"/>
  <c r="D32" i="5"/>
  <c r="C32" i="5"/>
  <c r="B32" i="5"/>
  <c r="E31" i="5"/>
  <c r="D31" i="5"/>
  <c r="C31" i="5"/>
  <c r="B31" i="5"/>
  <c r="E30" i="5"/>
  <c r="D30" i="5"/>
  <c r="C30" i="5"/>
  <c r="B30" i="5"/>
  <c r="E29" i="5"/>
  <c r="D29" i="5"/>
  <c r="C29" i="5"/>
  <c r="B29" i="5"/>
  <c r="E28" i="5"/>
  <c r="D28" i="5"/>
  <c r="C28" i="5"/>
  <c r="B28" i="5"/>
  <c r="E27" i="5"/>
  <c r="D27" i="5"/>
  <c r="C27" i="5"/>
  <c r="B27" i="5"/>
  <c r="E26" i="5"/>
  <c r="D26" i="5"/>
  <c r="C26" i="5"/>
  <c r="B26" i="5"/>
  <c r="E25" i="5"/>
  <c r="D25" i="5"/>
  <c r="C25" i="5"/>
  <c r="B25" i="5"/>
  <c r="E24" i="5"/>
  <c r="D24" i="5"/>
  <c r="C24" i="5"/>
  <c r="B24" i="5"/>
  <c r="E23" i="5"/>
  <c r="D23" i="5"/>
  <c r="C23" i="5"/>
  <c r="B23" i="5"/>
  <c r="E22" i="5"/>
  <c r="D22" i="5"/>
  <c r="C22" i="5"/>
  <c r="B22" i="5"/>
  <c r="E21" i="5"/>
  <c r="D21" i="5"/>
  <c r="C21" i="5"/>
  <c r="B21" i="5"/>
  <c r="E20" i="5"/>
  <c r="D20" i="5"/>
  <c r="C20" i="5"/>
  <c r="B20" i="5"/>
  <c r="E19" i="5"/>
  <c r="D19" i="5"/>
  <c r="C19" i="5"/>
  <c r="B19" i="5"/>
  <c r="E18" i="5"/>
  <c r="D18" i="5"/>
  <c r="C18" i="5"/>
  <c r="B18" i="5"/>
  <c r="E17" i="5"/>
  <c r="D17" i="5"/>
  <c r="C17" i="5"/>
  <c r="B17" i="5"/>
  <c r="E16" i="5"/>
  <c r="D16" i="5"/>
  <c r="C16" i="5"/>
  <c r="B16" i="5"/>
  <c r="A7" i="5"/>
  <c r="Z527" i="4"/>
  <c r="AB527" i="4" s="1"/>
  <c r="Z526" i="4"/>
  <c r="Z525" i="4"/>
  <c r="AA525" i="4" s="1"/>
  <c r="Z524" i="4"/>
  <c r="Z523" i="4"/>
  <c r="AB523" i="4" s="1"/>
  <c r="R523" i="4"/>
  <c r="Z522" i="4"/>
  <c r="AB522" i="4" s="1"/>
  <c r="Z521" i="4"/>
  <c r="Z520" i="4"/>
  <c r="AB520" i="4" s="1"/>
  <c r="Z519" i="4"/>
  <c r="Z518" i="4"/>
  <c r="AB518" i="4" s="1"/>
  <c r="R518" i="4"/>
  <c r="Z517" i="4"/>
  <c r="AB517" i="4" s="1"/>
  <c r="Z516" i="4"/>
  <c r="AA516" i="4" s="1"/>
  <c r="AA515" i="4"/>
  <c r="Z515" i="4"/>
  <c r="AB515" i="4" s="1"/>
  <c r="Z514" i="4"/>
  <c r="Z513" i="4"/>
  <c r="AB513" i="4" s="1"/>
  <c r="R513" i="4"/>
  <c r="Z512" i="4"/>
  <c r="AB512" i="4" s="1"/>
  <c r="Z511" i="4"/>
  <c r="AB510" i="4"/>
  <c r="AA510" i="4"/>
  <c r="Z510" i="4"/>
  <c r="Z509" i="4"/>
  <c r="Z508" i="4"/>
  <c r="AB508" i="4" s="1"/>
  <c r="R508" i="4"/>
  <c r="Z507" i="4"/>
  <c r="AB507" i="4" s="1"/>
  <c r="AB506" i="4"/>
  <c r="Z506" i="4"/>
  <c r="AA506" i="4" s="1"/>
  <c r="AB505" i="4"/>
  <c r="Z505" i="4"/>
  <c r="AA505" i="4" s="1"/>
  <c r="Z504" i="4"/>
  <c r="AK503" i="4"/>
  <c r="AJ503" i="4"/>
  <c r="AI503" i="4"/>
  <c r="AE503" i="4"/>
  <c r="AD503" i="4"/>
  <c r="Z503" i="4"/>
  <c r="AB503" i="4" s="1"/>
  <c r="R503" i="4"/>
  <c r="P503" i="4"/>
  <c r="A503" i="4"/>
  <c r="A108" i="6" s="1"/>
  <c r="Z502" i="4"/>
  <c r="AB502" i="4" s="1"/>
  <c r="Z501" i="4"/>
  <c r="Z500" i="4"/>
  <c r="AB500" i="4" s="1"/>
  <c r="Z499" i="4"/>
  <c r="AA499" i="4" s="1"/>
  <c r="Z498" i="4"/>
  <c r="AB498" i="4" s="1"/>
  <c r="R498" i="4"/>
  <c r="Z497" i="4"/>
  <c r="AB497" i="4" s="1"/>
  <c r="Z496" i="4"/>
  <c r="Z495" i="4"/>
  <c r="AB495" i="4" s="1"/>
  <c r="AB494" i="4"/>
  <c r="AA494" i="4"/>
  <c r="Z494" i="4"/>
  <c r="Z493" i="4"/>
  <c r="R493" i="4"/>
  <c r="Z492" i="4"/>
  <c r="AB492" i="4" s="1"/>
  <c r="Z491" i="4"/>
  <c r="Z490" i="4"/>
  <c r="AB490" i="4" s="1"/>
  <c r="AB489" i="4"/>
  <c r="Z489" i="4"/>
  <c r="AA489" i="4" s="1"/>
  <c r="Z488" i="4"/>
  <c r="AB488" i="4" s="1"/>
  <c r="R488" i="4"/>
  <c r="Z487" i="4"/>
  <c r="AB487" i="4" s="1"/>
  <c r="Z486" i="4"/>
  <c r="Z485" i="4"/>
  <c r="AB485" i="4" s="1"/>
  <c r="Z484" i="4"/>
  <c r="AB484" i="4" s="1"/>
  <c r="Z483" i="4"/>
  <c r="R483" i="4"/>
  <c r="AA482" i="4"/>
  <c r="Z482" i="4"/>
  <c r="AB482" i="4" s="1"/>
  <c r="Z481" i="4"/>
  <c r="Z480" i="4"/>
  <c r="AB480" i="4" s="1"/>
  <c r="Z479" i="4"/>
  <c r="AA479" i="4" s="1"/>
  <c r="AK478" i="4"/>
  <c r="AJ478" i="4"/>
  <c r="AI478" i="4"/>
  <c r="AE478" i="4"/>
  <c r="AH478" i="4" s="1"/>
  <c r="AD478" i="4"/>
  <c r="Z478" i="4"/>
  <c r="AA478" i="4" s="1"/>
  <c r="R478" i="4"/>
  <c r="P478" i="4"/>
  <c r="A478" i="4"/>
  <c r="Z477" i="4"/>
  <c r="Z476" i="4"/>
  <c r="AB475" i="4"/>
  <c r="AA475" i="4"/>
  <c r="Z475" i="4"/>
  <c r="Z474" i="4"/>
  <c r="AB474" i="4" s="1"/>
  <c r="Z473" i="4"/>
  <c r="R473" i="4"/>
  <c r="Z472" i="4"/>
  <c r="Z471" i="4"/>
  <c r="AA471" i="4" s="1"/>
  <c r="Z470" i="4"/>
  <c r="Z469" i="4"/>
  <c r="AB469" i="4" s="1"/>
  <c r="Z468" i="4"/>
  <c r="R468" i="4"/>
  <c r="Z467" i="4"/>
  <c r="Z466" i="4"/>
  <c r="AA466" i="4" s="1"/>
  <c r="Z465" i="4"/>
  <c r="AB465" i="4" s="1"/>
  <c r="Z464" i="4"/>
  <c r="AB464" i="4" s="1"/>
  <c r="Z463" i="4"/>
  <c r="R463" i="4"/>
  <c r="Z462" i="4"/>
  <c r="Z461" i="4"/>
  <c r="Z460" i="4"/>
  <c r="AB460" i="4" s="1"/>
  <c r="Z459" i="4"/>
  <c r="Z458" i="4"/>
  <c r="R458" i="4"/>
  <c r="Z457" i="4"/>
  <c r="AB456" i="4"/>
  <c r="Z456" i="4"/>
  <c r="AA456" i="4" s="1"/>
  <c r="Z455" i="4"/>
  <c r="AB455" i="4" s="1"/>
  <c r="Z454" i="4"/>
  <c r="AB454" i="4" s="1"/>
  <c r="AK453" i="4"/>
  <c r="AJ453" i="4"/>
  <c r="AI453" i="4"/>
  <c r="AE453" i="4"/>
  <c r="AD453" i="4"/>
  <c r="Z453" i="4"/>
  <c r="R453" i="4"/>
  <c r="P453" i="4"/>
  <c r="A453" i="4"/>
  <c r="A98" i="6" s="1"/>
  <c r="AA452" i="4"/>
  <c r="Z452" i="4"/>
  <c r="AB452" i="4" s="1"/>
  <c r="Z451" i="4"/>
  <c r="AB451" i="4" s="1"/>
  <c r="Z450" i="4"/>
  <c r="Z449" i="4"/>
  <c r="Z448" i="4"/>
  <c r="AB448" i="4" s="1"/>
  <c r="R448" i="4"/>
  <c r="Z447" i="4"/>
  <c r="AB447" i="4" s="1"/>
  <c r="Z446" i="4"/>
  <c r="AB446" i="4" s="1"/>
  <c r="Z445" i="4"/>
  <c r="Z444" i="4"/>
  <c r="AB443" i="4"/>
  <c r="AA443" i="4"/>
  <c r="Z443" i="4"/>
  <c r="R443" i="4"/>
  <c r="AB442" i="4"/>
  <c r="AA442" i="4"/>
  <c r="Z442" i="4"/>
  <c r="Z441" i="4"/>
  <c r="AB441" i="4" s="1"/>
  <c r="Z440" i="4"/>
  <c r="AB439" i="4"/>
  <c r="Z439" i="4"/>
  <c r="AA439" i="4" s="1"/>
  <c r="Z438" i="4"/>
  <c r="AA438" i="4" s="1"/>
  <c r="R438" i="4"/>
  <c r="AB437" i="4"/>
  <c r="Z437" i="4"/>
  <c r="AA437" i="4" s="1"/>
  <c r="Z436" i="4"/>
  <c r="AB436" i="4" s="1"/>
  <c r="Z435" i="4"/>
  <c r="Z434" i="4"/>
  <c r="AA434" i="4" s="1"/>
  <c r="Z433" i="4"/>
  <c r="R433" i="4"/>
  <c r="AA432" i="4"/>
  <c r="Z432" i="4"/>
  <c r="AB432" i="4" s="1"/>
  <c r="Z431" i="4"/>
  <c r="AB431" i="4" s="1"/>
  <c r="Z430" i="4"/>
  <c r="AB429" i="4"/>
  <c r="Z429" i="4"/>
  <c r="AA429" i="4" s="1"/>
  <c r="AK428" i="4"/>
  <c r="AJ428" i="4"/>
  <c r="AI428" i="4"/>
  <c r="AE428" i="4"/>
  <c r="AD428" i="4"/>
  <c r="AA428" i="4"/>
  <c r="Z428" i="4"/>
  <c r="AB428" i="4" s="1"/>
  <c r="R428" i="4"/>
  <c r="P428" i="4"/>
  <c r="A428" i="4"/>
  <c r="Z427" i="4"/>
  <c r="AB426" i="4"/>
  <c r="Z426" i="4"/>
  <c r="AA426" i="4" s="1"/>
  <c r="AB425" i="4"/>
  <c r="AA425" i="4"/>
  <c r="Z425" i="4"/>
  <c r="Z424" i="4"/>
  <c r="Z423" i="4"/>
  <c r="R423" i="4"/>
  <c r="Z422" i="4"/>
  <c r="Z421" i="4"/>
  <c r="AA421" i="4" s="1"/>
  <c r="AB420" i="4"/>
  <c r="Z420" i="4"/>
  <c r="AA420" i="4" s="1"/>
  <c r="Z419" i="4"/>
  <c r="AB419" i="4" s="1"/>
  <c r="Z418" i="4"/>
  <c r="R418" i="4"/>
  <c r="Z417" i="4"/>
  <c r="Z416" i="4"/>
  <c r="AA416" i="4" s="1"/>
  <c r="Z415" i="4"/>
  <c r="AB415" i="4" s="1"/>
  <c r="AA414" i="4"/>
  <c r="Z414" i="4"/>
  <c r="AB414" i="4" s="1"/>
  <c r="Z413" i="4"/>
  <c r="R413" i="4"/>
  <c r="Z412" i="4"/>
  <c r="AA411" i="4"/>
  <c r="Z411" i="4"/>
  <c r="AB411" i="4" s="1"/>
  <c r="Z410" i="4"/>
  <c r="AA410" i="4" s="1"/>
  <c r="Z409" i="4"/>
  <c r="Z408" i="4"/>
  <c r="AA408" i="4" s="1"/>
  <c r="R408" i="4"/>
  <c r="Z407" i="4"/>
  <c r="Z406" i="4"/>
  <c r="AB406" i="4" s="1"/>
  <c r="Z405" i="4"/>
  <c r="AB405" i="4" s="1"/>
  <c r="Z404" i="4"/>
  <c r="AA404" i="4" s="1"/>
  <c r="AK403" i="4"/>
  <c r="AJ403" i="4"/>
  <c r="AI403" i="4"/>
  <c r="AE403" i="4"/>
  <c r="AD403" i="4"/>
  <c r="AB403" i="4"/>
  <c r="Z403" i="4"/>
  <c r="AA403" i="4" s="1"/>
  <c r="R403" i="4"/>
  <c r="P403" i="4"/>
  <c r="A403" i="4"/>
  <c r="Z402" i="4"/>
  <c r="AB402" i="4" s="1"/>
  <c r="Z401" i="4"/>
  <c r="AA401" i="4" s="1"/>
  <c r="Z400" i="4"/>
  <c r="AA400" i="4" s="1"/>
  <c r="AB399" i="4"/>
  <c r="AA399" i="4"/>
  <c r="Z399" i="4"/>
  <c r="Z398" i="4"/>
  <c r="AB398" i="4" s="1"/>
  <c r="R398" i="4"/>
  <c r="Z397" i="4"/>
  <c r="AB397" i="4" s="1"/>
  <c r="Z396" i="4"/>
  <c r="AA396" i="4" s="1"/>
  <c r="AB395" i="4"/>
  <c r="AA395" i="4"/>
  <c r="Z395" i="4"/>
  <c r="Z394" i="4"/>
  <c r="Z393" i="4"/>
  <c r="AB393" i="4" s="1"/>
  <c r="R393" i="4"/>
  <c r="Z392" i="4"/>
  <c r="AB392" i="4" s="1"/>
  <c r="Z391" i="4"/>
  <c r="AA391" i="4" s="1"/>
  <c r="AB390" i="4"/>
  <c r="AA390" i="4"/>
  <c r="Z390" i="4"/>
  <c r="Z389" i="4"/>
  <c r="AB389" i="4" s="1"/>
  <c r="Z388" i="4"/>
  <c r="AB388" i="4" s="1"/>
  <c r="R388" i="4"/>
  <c r="Z387" i="4"/>
  <c r="AB387" i="4" s="1"/>
  <c r="AB386" i="4"/>
  <c r="Z386" i="4"/>
  <c r="AA386" i="4" s="1"/>
  <c r="Z385" i="4"/>
  <c r="Z384" i="4"/>
  <c r="AB384" i="4" s="1"/>
  <c r="Z383" i="4"/>
  <c r="AB383" i="4" s="1"/>
  <c r="R383" i="4"/>
  <c r="Z382" i="4"/>
  <c r="AB382" i="4" s="1"/>
  <c r="Z381" i="4"/>
  <c r="AA381" i="4" s="1"/>
  <c r="Z380" i="4"/>
  <c r="AB380" i="4" s="1"/>
  <c r="Z379" i="4"/>
  <c r="AB379" i="4" s="1"/>
  <c r="AK378" i="4"/>
  <c r="AJ378" i="4"/>
  <c r="AI378" i="4"/>
  <c r="AE378" i="4"/>
  <c r="AD378" i="4"/>
  <c r="AH378" i="4" s="1"/>
  <c r="Z378" i="4"/>
  <c r="AB378" i="4" s="1"/>
  <c r="R378" i="4"/>
  <c r="AC378" i="4" s="1"/>
  <c r="AL378" i="4" s="1"/>
  <c r="P378" i="4"/>
  <c r="A378" i="4"/>
  <c r="AB377" i="4"/>
  <c r="AA377" i="4"/>
  <c r="Z377" i="4"/>
  <c r="Z376" i="4"/>
  <c r="Z375" i="4"/>
  <c r="AB375" i="4" s="1"/>
  <c r="Z374" i="4"/>
  <c r="Z373" i="4"/>
  <c r="AB373" i="4" s="1"/>
  <c r="R373" i="4"/>
  <c r="AA372" i="4"/>
  <c r="Z372" i="4"/>
  <c r="AB372" i="4" s="1"/>
  <c r="AA371" i="4"/>
  <c r="Z371" i="4"/>
  <c r="AB371" i="4" s="1"/>
  <c r="Z370" i="4"/>
  <c r="AB370" i="4" s="1"/>
  <c r="Z369" i="4"/>
  <c r="Z368" i="4"/>
  <c r="AB368" i="4" s="1"/>
  <c r="R368" i="4"/>
  <c r="AB367" i="4"/>
  <c r="AA367" i="4"/>
  <c r="Z367" i="4"/>
  <c r="AA366" i="4"/>
  <c r="Z366" i="4"/>
  <c r="AB366" i="4" s="1"/>
  <c r="Z365" i="4"/>
  <c r="AB365" i="4" s="1"/>
  <c r="Z364" i="4"/>
  <c r="AB363" i="4"/>
  <c r="AA363" i="4"/>
  <c r="Z363" i="4"/>
  <c r="R363" i="4"/>
  <c r="AB362" i="4"/>
  <c r="AA362" i="4"/>
  <c r="Z362" i="4"/>
  <c r="AA361" i="4"/>
  <c r="Z361" i="4"/>
  <c r="AB361" i="4" s="1"/>
  <c r="Z360" i="4"/>
  <c r="AB360" i="4" s="1"/>
  <c r="Z359" i="4"/>
  <c r="AA358" i="4"/>
  <c r="Z358" i="4"/>
  <c r="AB358" i="4" s="1"/>
  <c r="R358" i="4"/>
  <c r="Z357" i="4"/>
  <c r="AA357" i="4" s="1"/>
  <c r="Z356" i="4"/>
  <c r="Z355" i="4"/>
  <c r="AB355" i="4" s="1"/>
  <c r="Z354" i="4"/>
  <c r="AK353" i="4"/>
  <c r="AJ353" i="4"/>
  <c r="AI353" i="4"/>
  <c r="AE353" i="4"/>
  <c r="AD353" i="4"/>
  <c r="AH353" i="4" s="1"/>
  <c r="AA353" i="4"/>
  <c r="Z353" i="4"/>
  <c r="AB353" i="4" s="1"/>
  <c r="R353" i="4"/>
  <c r="P353" i="4"/>
  <c r="A353" i="4"/>
  <c r="Z352" i="4"/>
  <c r="AB352" i="4" s="1"/>
  <c r="Z351" i="4"/>
  <c r="AA351" i="4" s="1"/>
  <c r="Z350" i="4"/>
  <c r="AB350" i="4" s="1"/>
  <c r="Z349" i="4"/>
  <c r="Z348" i="4"/>
  <c r="AB348" i="4" s="1"/>
  <c r="R348" i="4"/>
  <c r="Z347" i="4"/>
  <c r="AB347" i="4" s="1"/>
  <c r="Z346" i="4"/>
  <c r="AA346" i="4" s="1"/>
  <c r="AB345" i="4"/>
  <c r="Z345" i="4"/>
  <c r="AA345" i="4" s="1"/>
  <c r="Z344" i="4"/>
  <c r="AB344" i="4" s="1"/>
  <c r="Z343" i="4"/>
  <c r="AB343" i="4" s="1"/>
  <c r="R343" i="4"/>
  <c r="Z342" i="4"/>
  <c r="AB342" i="4" s="1"/>
  <c r="Z341" i="4"/>
  <c r="AA341" i="4" s="1"/>
  <c r="Z340" i="4"/>
  <c r="AB340" i="4" s="1"/>
  <c r="Z339" i="4"/>
  <c r="Z338" i="4"/>
  <c r="AB338" i="4" s="1"/>
  <c r="R338" i="4"/>
  <c r="Z337" i="4"/>
  <c r="AB337" i="4" s="1"/>
  <c r="AB336" i="4"/>
  <c r="Z336" i="4"/>
  <c r="AA336" i="4" s="1"/>
  <c r="Z335" i="4"/>
  <c r="AA335" i="4" s="1"/>
  <c r="AA334" i="4"/>
  <c r="Z334" i="4"/>
  <c r="AB334" i="4" s="1"/>
  <c r="Z333" i="4"/>
  <c r="AB333" i="4" s="1"/>
  <c r="R333" i="4"/>
  <c r="Z332" i="4"/>
  <c r="AB332" i="4" s="1"/>
  <c r="AB331" i="4"/>
  <c r="Z331" i="4"/>
  <c r="AA331" i="4" s="1"/>
  <c r="AB330" i="4"/>
  <c r="AA330" i="4"/>
  <c r="Z330" i="4"/>
  <c r="Z329" i="4"/>
  <c r="AK328" i="4"/>
  <c r="AJ328" i="4"/>
  <c r="AI328" i="4"/>
  <c r="AE328" i="4"/>
  <c r="AD328" i="4"/>
  <c r="AH328" i="4" s="1"/>
  <c r="Z328" i="4"/>
  <c r="AB328" i="4" s="1"/>
  <c r="R328" i="4"/>
  <c r="P328" i="4"/>
  <c r="A328" i="4"/>
  <c r="Z327" i="4"/>
  <c r="AA327" i="4" s="1"/>
  <c r="Z326" i="4"/>
  <c r="AB326" i="4" s="1"/>
  <c r="Z325" i="4"/>
  <c r="AB325" i="4" s="1"/>
  <c r="Z324" i="4"/>
  <c r="Z323" i="4"/>
  <c r="AA323" i="4" s="1"/>
  <c r="R323" i="4"/>
  <c r="AB322" i="4"/>
  <c r="Z322" i="4"/>
  <c r="AA322" i="4" s="1"/>
  <c r="AA321" i="4"/>
  <c r="Z321" i="4"/>
  <c r="AB321" i="4" s="1"/>
  <c r="Z320" i="4"/>
  <c r="AB320" i="4" s="1"/>
  <c r="Z319" i="4"/>
  <c r="AA319" i="4" s="1"/>
  <c r="Z318" i="4"/>
  <c r="R318" i="4"/>
  <c r="AB317" i="4"/>
  <c r="Z317" i="4"/>
  <c r="AA317" i="4" s="1"/>
  <c r="AA316" i="4"/>
  <c r="Z316" i="4"/>
  <c r="AB316" i="4" s="1"/>
  <c r="Z315" i="4"/>
  <c r="Z314" i="4"/>
  <c r="Z313" i="4"/>
  <c r="AA313" i="4" s="1"/>
  <c r="R313" i="4"/>
  <c r="Z312" i="4"/>
  <c r="AA312" i="4" s="1"/>
  <c r="AA311" i="4"/>
  <c r="Z311" i="4"/>
  <c r="AB311" i="4" s="1"/>
  <c r="Z310" i="4"/>
  <c r="AB309" i="4"/>
  <c r="Z309" i="4"/>
  <c r="AA309" i="4" s="1"/>
  <c r="Z308" i="4"/>
  <c r="R308" i="4"/>
  <c r="Z307" i="4"/>
  <c r="AA307" i="4" s="1"/>
  <c r="Z306" i="4"/>
  <c r="AB306" i="4" s="1"/>
  <c r="Z305" i="4"/>
  <c r="Z304" i="4"/>
  <c r="AK303" i="4"/>
  <c r="AJ303" i="4"/>
  <c r="AI303" i="4"/>
  <c r="AE303" i="4"/>
  <c r="AD303" i="4"/>
  <c r="Z303" i="4"/>
  <c r="AB303" i="4" s="1"/>
  <c r="R303" i="4"/>
  <c r="P303" i="4"/>
  <c r="A303" i="4"/>
  <c r="Z302" i="4"/>
  <c r="Z301" i="4"/>
  <c r="AA301" i="4" s="1"/>
  <c r="Z300" i="4"/>
  <c r="AA300" i="4" s="1"/>
  <c r="Z299" i="4"/>
  <c r="Z298" i="4"/>
  <c r="R298" i="4"/>
  <c r="Z297" i="4"/>
  <c r="AB296" i="4"/>
  <c r="Z296" i="4"/>
  <c r="AA296" i="4" s="1"/>
  <c r="Z295" i="4"/>
  <c r="Z294" i="4"/>
  <c r="AB294" i="4" s="1"/>
  <c r="Z293" i="4"/>
  <c r="R293" i="4"/>
  <c r="Z292" i="4"/>
  <c r="AB291" i="4"/>
  <c r="Z291" i="4"/>
  <c r="AA291" i="4" s="1"/>
  <c r="Z290" i="4"/>
  <c r="AA290" i="4" s="1"/>
  <c r="Z289" i="4"/>
  <c r="Z288" i="4"/>
  <c r="R288" i="4"/>
  <c r="Z287" i="4"/>
  <c r="Z286" i="4"/>
  <c r="Z285" i="4"/>
  <c r="AA285" i="4" s="1"/>
  <c r="Z284" i="4"/>
  <c r="Z283" i="4"/>
  <c r="R283" i="4"/>
  <c r="Z282" i="4"/>
  <c r="AB281" i="4"/>
  <c r="Z281" i="4"/>
  <c r="AA281" i="4" s="1"/>
  <c r="Z280" i="4"/>
  <c r="AA280" i="4" s="1"/>
  <c r="Z279" i="4"/>
  <c r="AK278" i="4"/>
  <c r="AJ278" i="4"/>
  <c r="AI278" i="4"/>
  <c r="AE278" i="4"/>
  <c r="AD278" i="4"/>
  <c r="Z278" i="4"/>
  <c r="AB278" i="4" s="1"/>
  <c r="R278" i="4"/>
  <c r="P278" i="4"/>
  <c r="A278" i="4"/>
  <c r="Z277" i="4"/>
  <c r="AA276" i="4"/>
  <c r="Z276" i="4"/>
  <c r="AB276" i="4" s="1"/>
  <c r="Z275" i="4"/>
  <c r="AB275" i="4" s="1"/>
  <c r="Z274" i="4"/>
  <c r="AA274" i="4" s="1"/>
  <c r="Z273" i="4"/>
  <c r="AA273" i="4" s="1"/>
  <c r="R273" i="4"/>
  <c r="AB272" i="4"/>
  <c r="Z272" i="4"/>
  <c r="AA272" i="4" s="1"/>
  <c r="Z271" i="4"/>
  <c r="Z270" i="4"/>
  <c r="AB270" i="4" s="1"/>
  <c r="AB269" i="4"/>
  <c r="Z269" i="4"/>
  <c r="AA269" i="4" s="1"/>
  <c r="Z268" i="4"/>
  <c r="AA268" i="4" s="1"/>
  <c r="R268" i="4"/>
  <c r="Z267" i="4"/>
  <c r="Z266" i="4"/>
  <c r="AB266" i="4" s="1"/>
  <c r="Z265" i="4"/>
  <c r="AB265" i="4" s="1"/>
  <c r="AB264" i="4"/>
  <c r="Z264" i="4"/>
  <c r="AA264" i="4" s="1"/>
  <c r="Z263" i="4"/>
  <c r="AA263" i="4" s="1"/>
  <c r="R263" i="4"/>
  <c r="Z262" i="4"/>
  <c r="AA262" i="4" s="1"/>
  <c r="Z261" i="4"/>
  <c r="Z260" i="4"/>
  <c r="AB260" i="4" s="1"/>
  <c r="AB259" i="4"/>
  <c r="Z259" i="4"/>
  <c r="AA259" i="4" s="1"/>
  <c r="Z258" i="4"/>
  <c r="AA258" i="4" s="1"/>
  <c r="R258" i="4"/>
  <c r="Z257" i="4"/>
  <c r="AA256" i="4"/>
  <c r="Z256" i="4"/>
  <c r="AB256" i="4" s="1"/>
  <c r="Z255" i="4"/>
  <c r="AB255" i="4" s="1"/>
  <c r="Z254" i="4"/>
  <c r="AA254" i="4" s="1"/>
  <c r="AK253" i="4"/>
  <c r="AJ253" i="4"/>
  <c r="AI253" i="4"/>
  <c r="AH253" i="4"/>
  <c r="AE253" i="4"/>
  <c r="AD253" i="4"/>
  <c r="AB253" i="4"/>
  <c r="AA253" i="4"/>
  <c r="Z253" i="4"/>
  <c r="R253" i="4"/>
  <c r="P253" i="4"/>
  <c r="A253" i="4"/>
  <c r="Z252" i="4"/>
  <c r="AB252" i="4" s="1"/>
  <c r="Z251" i="4"/>
  <c r="AB250" i="4"/>
  <c r="AA250" i="4"/>
  <c r="Z250" i="4"/>
  <c r="Z249" i="4"/>
  <c r="Z248" i="4"/>
  <c r="AB248" i="4" s="1"/>
  <c r="R248" i="4"/>
  <c r="Z247" i="4"/>
  <c r="AB247" i="4" s="1"/>
  <c r="Z246" i="4"/>
  <c r="AA246" i="4" s="1"/>
  <c r="AA245" i="4"/>
  <c r="Z245" i="4"/>
  <c r="AB245" i="4" s="1"/>
  <c r="Z244" i="4"/>
  <c r="AB244" i="4" s="1"/>
  <c r="Z243" i="4"/>
  <c r="AB243" i="4" s="1"/>
  <c r="R243" i="4"/>
  <c r="Z242" i="4"/>
  <c r="AB242" i="4" s="1"/>
  <c r="Z241" i="4"/>
  <c r="AB240" i="4"/>
  <c r="AA240" i="4"/>
  <c r="Z240" i="4"/>
  <c r="Z239" i="4"/>
  <c r="AB239" i="4" s="1"/>
  <c r="Z238" i="4"/>
  <c r="AB238" i="4" s="1"/>
  <c r="R238" i="4"/>
  <c r="Z237" i="4"/>
  <c r="AB237" i="4" s="1"/>
  <c r="Z236" i="4"/>
  <c r="AA236" i="4" s="1"/>
  <c r="Z235" i="4"/>
  <c r="AB235" i="4" s="1"/>
  <c r="Z234" i="4"/>
  <c r="AB234" i="4" s="1"/>
  <c r="Z233" i="4"/>
  <c r="AB233" i="4" s="1"/>
  <c r="R233" i="4"/>
  <c r="Z232" i="4"/>
  <c r="AB232" i="4" s="1"/>
  <c r="Z231" i="4"/>
  <c r="AB230" i="4"/>
  <c r="AA230" i="4"/>
  <c r="Z230" i="4"/>
  <c r="Z229" i="4"/>
  <c r="AI228" i="4"/>
  <c r="AJ228" i="4" s="1"/>
  <c r="AE228" i="4"/>
  <c r="AD228" i="4"/>
  <c r="Z228" i="4"/>
  <c r="AB228" i="4" s="1"/>
  <c r="R228" i="4"/>
  <c r="P228" i="4"/>
  <c r="A228" i="4"/>
  <c r="AA227" i="4"/>
  <c r="Z227" i="4"/>
  <c r="AB227" i="4" s="1"/>
  <c r="Z226" i="4"/>
  <c r="AB226" i="4" s="1"/>
  <c r="Z225" i="4"/>
  <c r="AB225" i="4" s="1"/>
  <c r="Z224" i="4"/>
  <c r="AA223" i="4"/>
  <c r="Z223" i="4"/>
  <c r="AB223" i="4" s="1"/>
  <c r="R223" i="4"/>
  <c r="AA222" i="4"/>
  <c r="Z222" i="4"/>
  <c r="AB222" i="4" s="1"/>
  <c r="AA221" i="4"/>
  <c r="Z221" i="4"/>
  <c r="AB221" i="4" s="1"/>
  <c r="Z220" i="4"/>
  <c r="AB220" i="4" s="1"/>
  <c r="AB219" i="4"/>
  <c r="Z219" i="4"/>
  <c r="AA219" i="4" s="1"/>
  <c r="Z218" i="4"/>
  <c r="R218" i="4"/>
  <c r="Z217" i="4"/>
  <c r="AB217" i="4" s="1"/>
  <c r="Z216" i="4"/>
  <c r="AB216" i="4" s="1"/>
  <c r="Z215" i="4"/>
  <c r="AB215" i="4" s="1"/>
  <c r="AB214" i="4"/>
  <c r="Z214" i="4"/>
  <c r="AA214" i="4" s="1"/>
  <c r="Z213" i="4"/>
  <c r="AA213" i="4" s="1"/>
  <c r="R213" i="4"/>
  <c r="Z212" i="4"/>
  <c r="Z211" i="4"/>
  <c r="AB211" i="4" s="1"/>
  <c r="Z210" i="4"/>
  <c r="AB210" i="4" s="1"/>
  <c r="Z209" i="4"/>
  <c r="Z208" i="4"/>
  <c r="AA208" i="4" s="1"/>
  <c r="R208" i="4"/>
  <c r="Z207" i="4"/>
  <c r="AB207" i="4" s="1"/>
  <c r="Z206" i="4"/>
  <c r="AB206" i="4" s="1"/>
  <c r="Z205" i="4"/>
  <c r="AB205" i="4" s="1"/>
  <c r="Z204" i="4"/>
  <c r="AA204" i="4" s="1"/>
  <c r="AK203" i="4"/>
  <c r="AJ203" i="4"/>
  <c r="AI203" i="4"/>
  <c r="AE203" i="4"/>
  <c r="AD203" i="4"/>
  <c r="Z203" i="4"/>
  <c r="AA203" i="4" s="1"/>
  <c r="R203" i="4"/>
  <c r="P203" i="4"/>
  <c r="A203" i="4"/>
  <c r="Z202" i="4"/>
  <c r="AB202" i="4" s="1"/>
  <c r="Z201" i="4"/>
  <c r="AB200" i="4"/>
  <c r="AA200" i="4"/>
  <c r="Z200" i="4"/>
  <c r="Z199" i="4"/>
  <c r="AB199" i="4" s="1"/>
  <c r="Z198" i="4"/>
  <c r="AB198" i="4" s="1"/>
  <c r="R198" i="4"/>
  <c r="Z197" i="4"/>
  <c r="AB197" i="4" s="1"/>
  <c r="AB196" i="4"/>
  <c r="Z196" i="4"/>
  <c r="AA196" i="4" s="1"/>
  <c r="Z195" i="4"/>
  <c r="AA195" i="4" s="1"/>
  <c r="Z194" i="4"/>
  <c r="AB194" i="4" s="1"/>
  <c r="Z193" i="4"/>
  <c r="AB193" i="4" s="1"/>
  <c r="R193" i="4"/>
  <c r="Z192" i="4"/>
  <c r="AB192" i="4" s="1"/>
  <c r="Z191" i="4"/>
  <c r="AA191" i="4" s="1"/>
  <c r="Z190" i="4"/>
  <c r="AB190" i="4" s="1"/>
  <c r="Z189" i="4"/>
  <c r="AB189" i="4" s="1"/>
  <c r="Z188" i="4"/>
  <c r="AB188" i="4" s="1"/>
  <c r="R188" i="4"/>
  <c r="Z187" i="4"/>
  <c r="AB187" i="4" s="1"/>
  <c r="AB186" i="4"/>
  <c r="Z186" i="4"/>
  <c r="AA186" i="4" s="1"/>
  <c r="Z185" i="4"/>
  <c r="AA185" i="4" s="1"/>
  <c r="Z184" i="4"/>
  <c r="AB184" i="4" s="1"/>
  <c r="Z183" i="4"/>
  <c r="AB183" i="4" s="1"/>
  <c r="R183" i="4"/>
  <c r="Z182" i="4"/>
  <c r="AB182" i="4" s="1"/>
  <c r="Z181" i="4"/>
  <c r="Z180" i="4"/>
  <c r="AA180" i="4" s="1"/>
  <c r="Z179" i="4"/>
  <c r="AB179" i="4" s="1"/>
  <c r="AK178" i="4"/>
  <c r="AI178" i="4"/>
  <c r="AJ178" i="4" s="1"/>
  <c r="AE178" i="4"/>
  <c r="AD178" i="4"/>
  <c r="Z178" i="4"/>
  <c r="AB178" i="4" s="1"/>
  <c r="R178" i="4"/>
  <c r="P178" i="4"/>
  <c r="A178" i="4"/>
  <c r="AB177" i="4"/>
  <c r="Z177" i="4"/>
  <c r="AA177" i="4" s="1"/>
  <c r="Z176" i="4"/>
  <c r="AB176" i="4" s="1"/>
  <c r="Z175" i="4"/>
  <c r="AB175" i="4" s="1"/>
  <c r="Z174" i="4"/>
  <c r="AB173" i="4"/>
  <c r="AA173" i="4"/>
  <c r="Z173" i="4"/>
  <c r="R173" i="4"/>
  <c r="Z172" i="4"/>
  <c r="AB172" i="4" s="1"/>
  <c r="Z171" i="4"/>
  <c r="AB171" i="4" s="1"/>
  <c r="Z170" i="4"/>
  <c r="AB170" i="4" s="1"/>
  <c r="Z169" i="4"/>
  <c r="AA169" i="4" s="1"/>
  <c r="Z168" i="4"/>
  <c r="AB168" i="4" s="1"/>
  <c r="R168" i="4"/>
  <c r="AB167" i="4"/>
  <c r="AA167" i="4"/>
  <c r="Z167" i="4"/>
  <c r="Z166" i="4"/>
  <c r="AB166" i="4" s="1"/>
  <c r="Z165" i="4"/>
  <c r="AB165" i="4" s="1"/>
  <c r="AB164" i="4"/>
  <c r="Z164" i="4"/>
  <c r="AA164" i="4" s="1"/>
  <c r="Z163" i="4"/>
  <c r="AB163" i="4" s="1"/>
  <c r="R163" i="4"/>
  <c r="Z162" i="4"/>
  <c r="AB162" i="4" s="1"/>
  <c r="Z161" i="4"/>
  <c r="AB161" i="4" s="1"/>
  <c r="Z160" i="4"/>
  <c r="AB160" i="4" s="1"/>
  <c r="Z159" i="4"/>
  <c r="AA159" i="4" s="1"/>
  <c r="Z158" i="4"/>
  <c r="AA158" i="4" s="1"/>
  <c r="R158" i="4"/>
  <c r="Z157" i="4"/>
  <c r="AA157" i="4" s="1"/>
  <c r="Z156" i="4"/>
  <c r="AB156" i="4" s="1"/>
  <c r="Z155" i="4"/>
  <c r="AB155" i="4" s="1"/>
  <c r="Z154" i="4"/>
  <c r="AI153" i="4"/>
  <c r="AJ153" i="4" s="1"/>
  <c r="AE153" i="4"/>
  <c r="AD153" i="4"/>
  <c r="Z153" i="4"/>
  <c r="AA153" i="4" s="1"/>
  <c r="R153" i="4"/>
  <c r="P153" i="4"/>
  <c r="A153" i="4"/>
  <c r="Z152" i="4"/>
  <c r="AB152" i="4" s="1"/>
  <c r="Z151" i="4"/>
  <c r="AA151" i="4" s="1"/>
  <c r="Z150" i="4"/>
  <c r="AB150" i="4" s="1"/>
  <c r="Z149" i="4"/>
  <c r="AB149" i="4" s="1"/>
  <c r="Z148" i="4"/>
  <c r="AB148" i="4" s="1"/>
  <c r="R148" i="4"/>
  <c r="Z147" i="4"/>
  <c r="AB147" i="4" s="1"/>
  <c r="Z146" i="4"/>
  <c r="AA146" i="4" s="1"/>
  <c r="Z145" i="4"/>
  <c r="AB145" i="4" s="1"/>
  <c r="Z144" i="4"/>
  <c r="AB144" i="4" s="1"/>
  <c r="Z143" i="4"/>
  <c r="AB143" i="4" s="1"/>
  <c r="R143" i="4"/>
  <c r="Z142" i="4"/>
  <c r="AB142" i="4" s="1"/>
  <c r="Z141" i="4"/>
  <c r="AA140" i="4"/>
  <c r="Z140" i="4"/>
  <c r="AB140" i="4" s="1"/>
  <c r="Z139" i="4"/>
  <c r="AB139" i="4" s="1"/>
  <c r="Z138" i="4"/>
  <c r="AB138" i="4" s="1"/>
  <c r="R138" i="4"/>
  <c r="Z137" i="4"/>
  <c r="AB137" i="4" s="1"/>
  <c r="AB136" i="4"/>
  <c r="Z136" i="4"/>
  <c r="AA136" i="4" s="1"/>
  <c r="Z135" i="4"/>
  <c r="AA135" i="4" s="1"/>
  <c r="Z134" i="4"/>
  <c r="AB134" i="4" s="1"/>
  <c r="Z133" i="4"/>
  <c r="AB133" i="4" s="1"/>
  <c r="R133" i="4"/>
  <c r="Z132" i="4"/>
  <c r="AB132" i="4" s="1"/>
  <c r="AB131" i="4"/>
  <c r="Z131" i="4"/>
  <c r="AA131" i="4" s="1"/>
  <c r="Z130" i="4"/>
  <c r="AB130" i="4" s="1"/>
  <c r="Z129" i="4"/>
  <c r="AB129" i="4" s="1"/>
  <c r="AI128" i="4"/>
  <c r="AJ128" i="4" s="1"/>
  <c r="AE128" i="4"/>
  <c r="AD128" i="4"/>
  <c r="Z128" i="4"/>
  <c r="AB128" i="4" s="1"/>
  <c r="R128" i="4"/>
  <c r="P128" i="4"/>
  <c r="A128" i="4"/>
  <c r="Z127" i="4"/>
  <c r="AB127" i="4" s="1"/>
  <c r="Z126" i="4"/>
  <c r="Z125" i="4"/>
  <c r="AB125" i="4" s="1"/>
  <c r="Z124" i="4"/>
  <c r="AA124" i="4" s="1"/>
  <c r="Z123" i="4"/>
  <c r="AB123" i="4" s="1"/>
  <c r="R123" i="4"/>
  <c r="Z122" i="4"/>
  <c r="AB122" i="4" s="1"/>
  <c r="Z121" i="4"/>
  <c r="Z120" i="4"/>
  <c r="AB120" i="4" s="1"/>
  <c r="Z119" i="4"/>
  <c r="AA119" i="4" s="1"/>
  <c r="AB118" i="4"/>
  <c r="Z118" i="4"/>
  <c r="AA118" i="4" s="1"/>
  <c r="R118" i="4"/>
  <c r="Z117" i="4"/>
  <c r="AA117" i="4" s="1"/>
  <c r="Z116" i="4"/>
  <c r="Z115" i="4"/>
  <c r="AB115" i="4" s="1"/>
  <c r="Z114" i="4"/>
  <c r="AA114" i="4" s="1"/>
  <c r="AA113" i="4"/>
  <c r="Z113" i="4"/>
  <c r="AB113" i="4" s="1"/>
  <c r="R113" i="4"/>
  <c r="Z112" i="4"/>
  <c r="AB112" i="4" s="1"/>
  <c r="Z111" i="4"/>
  <c r="Z110" i="4"/>
  <c r="AB110" i="4" s="1"/>
  <c r="Z109" i="4"/>
  <c r="AA109" i="4" s="1"/>
  <c r="Z108" i="4"/>
  <c r="AB108" i="4" s="1"/>
  <c r="R108" i="4"/>
  <c r="Z107" i="4"/>
  <c r="AB107" i="4" s="1"/>
  <c r="Z106" i="4"/>
  <c r="Z105" i="4"/>
  <c r="AB105" i="4" s="1"/>
  <c r="Z104" i="4"/>
  <c r="AA104" i="4" s="1"/>
  <c r="AI103" i="4"/>
  <c r="AK103" i="4" s="1"/>
  <c r="AE103" i="4"/>
  <c r="AD103" i="4"/>
  <c r="Z103" i="4"/>
  <c r="AB103" i="4" s="1"/>
  <c r="R103" i="4"/>
  <c r="P103" i="4"/>
  <c r="A103" i="4"/>
  <c r="AB102" i="4"/>
  <c r="Z102" i="4"/>
  <c r="AA102" i="4" s="1"/>
  <c r="Z101" i="4"/>
  <c r="AA101" i="4" s="1"/>
  <c r="Z100" i="4"/>
  <c r="AB100" i="4" s="1"/>
  <c r="Z99" i="4"/>
  <c r="AB99" i="4" s="1"/>
  <c r="Z98" i="4"/>
  <c r="AA98" i="4" s="1"/>
  <c r="R98" i="4"/>
  <c r="Z97" i="4"/>
  <c r="AA97" i="4" s="1"/>
  <c r="Z96" i="4"/>
  <c r="AB96" i="4" s="1"/>
  <c r="Z95" i="4"/>
  <c r="AB95" i="4" s="1"/>
  <c r="Z94" i="4"/>
  <c r="Z93" i="4"/>
  <c r="AA93" i="4" s="1"/>
  <c r="R93" i="4"/>
  <c r="Z92" i="4"/>
  <c r="AA92" i="4" s="1"/>
  <c r="AB91" i="4"/>
  <c r="Z91" i="4"/>
  <c r="AA91" i="4" s="1"/>
  <c r="Z90" i="4"/>
  <c r="AB90" i="4" s="1"/>
  <c r="AA89" i="4"/>
  <c r="Z89" i="4"/>
  <c r="AB89" i="4" s="1"/>
  <c r="Z88" i="4"/>
  <c r="AA88" i="4" s="1"/>
  <c r="R88" i="4"/>
  <c r="Z87" i="4"/>
  <c r="AB86" i="4"/>
  <c r="Z86" i="4"/>
  <c r="AA86" i="4" s="1"/>
  <c r="Z85" i="4"/>
  <c r="AB85" i="4" s="1"/>
  <c r="Z84" i="4"/>
  <c r="AB84" i="4" s="1"/>
  <c r="Z83" i="4"/>
  <c r="R83" i="4"/>
  <c r="AB82" i="4"/>
  <c r="Z82" i="4"/>
  <c r="AA82" i="4" s="1"/>
  <c r="Z81" i="4"/>
  <c r="AB81" i="4" s="1"/>
  <c r="Z80" i="4"/>
  <c r="AB80" i="4" s="1"/>
  <c r="Z79" i="4"/>
  <c r="AB79" i="4" s="1"/>
  <c r="AI78" i="4"/>
  <c r="AJ78" i="4" s="1"/>
  <c r="AE78" i="4"/>
  <c r="AD78" i="4"/>
  <c r="Z78" i="4"/>
  <c r="AA78" i="4" s="1"/>
  <c r="R78" i="4"/>
  <c r="P78" i="4"/>
  <c r="A78" i="4"/>
  <c r="Z77" i="4"/>
  <c r="AB77" i="4" s="1"/>
  <c r="Z76" i="4"/>
  <c r="AB76" i="4" s="1"/>
  <c r="Z75" i="4"/>
  <c r="AA75" i="4" s="1"/>
  <c r="Z74" i="4"/>
  <c r="AA74" i="4" s="1"/>
  <c r="Z73" i="4"/>
  <c r="AB73" i="4" s="1"/>
  <c r="R73" i="4"/>
  <c r="Z72" i="4"/>
  <c r="AB72" i="4" s="1"/>
  <c r="Z71" i="4"/>
  <c r="AB71" i="4" s="1"/>
  <c r="Z70" i="4"/>
  <c r="AA70" i="4" s="1"/>
  <c r="Z69" i="4"/>
  <c r="AB69" i="4" s="1"/>
  <c r="Z68" i="4"/>
  <c r="AB68" i="4" s="1"/>
  <c r="R68" i="4"/>
  <c r="Z67" i="4"/>
  <c r="AB67" i="4" s="1"/>
  <c r="AA66" i="4"/>
  <c r="Z66" i="4"/>
  <c r="AB66" i="4" s="1"/>
  <c r="Z65" i="4"/>
  <c r="AA65" i="4" s="1"/>
  <c r="Z64" i="4"/>
  <c r="AA64" i="4" s="1"/>
  <c r="Z63" i="4"/>
  <c r="AB63" i="4" s="1"/>
  <c r="R63" i="4"/>
  <c r="Z62" i="4"/>
  <c r="AB62" i="4" s="1"/>
  <c r="Z61" i="4"/>
  <c r="AB61" i="4" s="1"/>
  <c r="AB60" i="4"/>
  <c r="Z60" i="4"/>
  <c r="AA60" i="4" s="1"/>
  <c r="Z59" i="4"/>
  <c r="AB59" i="4" s="1"/>
  <c r="Z58" i="4"/>
  <c r="AB58" i="4" s="1"/>
  <c r="R58" i="4"/>
  <c r="Z57" i="4"/>
  <c r="AB57" i="4" s="1"/>
  <c r="Z56" i="4"/>
  <c r="AB56" i="4" s="1"/>
  <c r="Z55" i="4"/>
  <c r="AA55" i="4" s="1"/>
  <c r="Z54" i="4"/>
  <c r="AA54" i="4" s="1"/>
  <c r="AI53" i="4"/>
  <c r="AE53" i="4"/>
  <c r="AD53" i="4"/>
  <c r="Z53" i="4"/>
  <c r="AB53" i="4" s="1"/>
  <c r="R53" i="4"/>
  <c r="P53" i="4"/>
  <c r="A53" i="4"/>
  <c r="AB52" i="4"/>
  <c r="Z52" i="4"/>
  <c r="AA52" i="4" s="1"/>
  <c r="AB51" i="4"/>
  <c r="Z51" i="4"/>
  <c r="AA51" i="4" s="1"/>
  <c r="Z50" i="4"/>
  <c r="AB50" i="4" s="1"/>
  <c r="AA49" i="4"/>
  <c r="Z49" i="4"/>
  <c r="AB49" i="4" s="1"/>
  <c r="Z48" i="4"/>
  <c r="AA48" i="4" s="1"/>
  <c r="R48" i="4"/>
  <c r="Z47" i="4"/>
  <c r="AA47" i="4" s="1"/>
  <c r="Z46" i="4"/>
  <c r="AB46" i="4" s="1"/>
  <c r="Z45" i="4"/>
  <c r="AB45" i="4" s="1"/>
  <c r="Z44" i="4"/>
  <c r="Z43" i="4"/>
  <c r="AA43" i="4" s="1"/>
  <c r="R43" i="4"/>
  <c r="Z42" i="4"/>
  <c r="AA42" i="4" s="1"/>
  <c r="Z41" i="4"/>
  <c r="AA41" i="4" s="1"/>
  <c r="Z40" i="4"/>
  <c r="AB40" i="4" s="1"/>
  <c r="Z39" i="4"/>
  <c r="AB39" i="4" s="1"/>
  <c r="Z38" i="4"/>
  <c r="AA38" i="4" s="1"/>
  <c r="R38" i="4"/>
  <c r="Z37" i="4"/>
  <c r="AA36" i="4"/>
  <c r="Z36" i="4"/>
  <c r="AB36" i="4" s="1"/>
  <c r="Z35" i="4"/>
  <c r="AB35" i="4" s="1"/>
  <c r="Z34" i="4"/>
  <c r="AB34" i="4" s="1"/>
  <c r="Z33" i="4"/>
  <c r="R33" i="4"/>
  <c r="AB32" i="4"/>
  <c r="Z32" i="4"/>
  <c r="AA32" i="4" s="1"/>
  <c r="Z31" i="4"/>
  <c r="AA31" i="4" s="1"/>
  <c r="Z30" i="4"/>
  <c r="AB30" i="4" s="1"/>
  <c r="Z29" i="4"/>
  <c r="AB29" i="4" s="1"/>
  <c r="AI28" i="4"/>
  <c r="AE28" i="4"/>
  <c r="AD28" i="4"/>
  <c r="Z28" i="4"/>
  <c r="R28" i="4"/>
  <c r="P28" i="4"/>
  <c r="A28" i="4"/>
  <c r="AM25" i="4"/>
  <c r="J23" i="4"/>
  <c r="K35" i="5" s="1"/>
  <c r="G22" i="4"/>
  <c r="F33" i="5" s="1"/>
  <c r="C22" i="4"/>
  <c r="D11" i="5" s="1"/>
  <c r="J20" i="4"/>
  <c r="K30" i="5" s="1"/>
  <c r="C20" i="4"/>
  <c r="D9" i="5" s="1"/>
  <c r="H14" i="4"/>
  <c r="I13" i="4"/>
  <c r="AK228" i="4" l="1"/>
  <c r="AH178" i="4"/>
  <c r="AK153" i="4"/>
  <c r="AB158" i="4"/>
  <c r="AB169" i="4"/>
  <c r="AA168" i="4"/>
  <c r="AB153" i="4"/>
  <c r="AK128" i="4"/>
  <c r="AJ103" i="4"/>
  <c r="AB109" i="4"/>
  <c r="AK78" i="4"/>
  <c r="AH78" i="4"/>
  <c r="AA39" i="4"/>
  <c r="AB438" i="4"/>
  <c r="AA447" i="4"/>
  <c r="AA455" i="4"/>
  <c r="AA460" i="4"/>
  <c r="AB31" i="4"/>
  <c r="AB357" i="4"/>
  <c r="AB41" i="4"/>
  <c r="AA99" i="4"/>
  <c r="AB104" i="4"/>
  <c r="AB146" i="4"/>
  <c r="AA172" i="4"/>
  <c r="AB191" i="4"/>
  <c r="AA234" i="4"/>
  <c r="AA244" i="4"/>
  <c r="AB258" i="4"/>
  <c r="AB263" i="4"/>
  <c r="AB273" i="4"/>
  <c r="AB301" i="4"/>
  <c r="AH303" i="4"/>
  <c r="AB307" i="4"/>
  <c r="AB327" i="4"/>
  <c r="AA368" i="4"/>
  <c r="AB381" i="4"/>
  <c r="AA451" i="4"/>
  <c r="AB466" i="4"/>
  <c r="AB180" i="4"/>
  <c r="AB185" i="4"/>
  <c r="AB290" i="4"/>
  <c r="AB48" i="4"/>
  <c r="AB516" i="4"/>
  <c r="AB64" i="4"/>
  <c r="AA81" i="4"/>
  <c r="AB114" i="4"/>
  <c r="AB124" i="4"/>
  <c r="AB70" i="4"/>
  <c r="AA76" i="4"/>
  <c r="AB101" i="4"/>
  <c r="AA112" i="4"/>
  <c r="AB119" i="4"/>
  <c r="AA217" i="4"/>
  <c r="AA226" i="4"/>
  <c r="AB236" i="4"/>
  <c r="AB313" i="4"/>
  <c r="AA350" i="4"/>
  <c r="AA373" i="4"/>
  <c r="AA415" i="4"/>
  <c r="AA448" i="4"/>
  <c r="AA492" i="4"/>
  <c r="AA502" i="4"/>
  <c r="AA56" i="4"/>
  <c r="AB98" i="4"/>
  <c r="AB117" i="4"/>
  <c r="AA150" i="4"/>
  <c r="AH203" i="4"/>
  <c r="AA294" i="4"/>
  <c r="AA303" i="4"/>
  <c r="AB341" i="4"/>
  <c r="AB351" i="4"/>
  <c r="AA380" i="4"/>
  <c r="AC453" i="4"/>
  <c r="AL453" i="4" s="1"/>
  <c r="AN453" i="4" s="1"/>
  <c r="AA498" i="4"/>
  <c r="AA37" i="4"/>
  <c r="AB37" i="4"/>
  <c r="AA87" i="4"/>
  <c r="AB87" i="4"/>
  <c r="AA174" i="4"/>
  <c r="AB174" i="4"/>
  <c r="AA318" i="4"/>
  <c r="AB318" i="4"/>
  <c r="AB339" i="4"/>
  <c r="AA339" i="4"/>
  <c r="AA364" i="4"/>
  <c r="AB364" i="4"/>
  <c r="AB376" i="4"/>
  <c r="AA376" i="4"/>
  <c r="AA444" i="4"/>
  <c r="AB444" i="4"/>
  <c r="AB459" i="4"/>
  <c r="AA459" i="4"/>
  <c r="AB483" i="4"/>
  <c r="AA483" i="4"/>
  <c r="AA511" i="4"/>
  <c r="AB511" i="4"/>
  <c r="AA521" i="4"/>
  <c r="AB521" i="4"/>
  <c r="AB121" i="4"/>
  <c r="AA121" i="4"/>
  <c r="AB261" i="4"/>
  <c r="AA261" i="4"/>
  <c r="AA33" i="4"/>
  <c r="AB33" i="4"/>
  <c r="AA46" i="4"/>
  <c r="AB54" i="4"/>
  <c r="AA69" i="4"/>
  <c r="AA108" i="4"/>
  <c r="AB116" i="4"/>
  <c r="AA116" i="4"/>
  <c r="AA127" i="4"/>
  <c r="AH153" i="4"/>
  <c r="AB195" i="4"/>
  <c r="AA207" i="4"/>
  <c r="AB213" i="4"/>
  <c r="AB218" i="4"/>
  <c r="AA218" i="4"/>
  <c r="AA241" i="4"/>
  <c r="AB241" i="4"/>
  <c r="AB274" i="4"/>
  <c r="AB280" i="4"/>
  <c r="AB285" i="4"/>
  <c r="AA314" i="4"/>
  <c r="AB314" i="4"/>
  <c r="AA344" i="4"/>
  <c r="AB346" i="4"/>
  <c r="AB349" i="4"/>
  <c r="AA349" i="4"/>
  <c r="AB356" i="4"/>
  <c r="AA356" i="4"/>
  <c r="AA389" i="4"/>
  <c r="AB394" i="4"/>
  <c r="AA394" i="4"/>
  <c r="AB400" i="4"/>
  <c r="AA406" i="4"/>
  <c r="AB409" i="4"/>
  <c r="AA409" i="4"/>
  <c r="AB416" i="4"/>
  <c r="AB421" i="4"/>
  <c r="AB424" i="4"/>
  <c r="AA424" i="4"/>
  <c r="AB433" i="4"/>
  <c r="AA433" i="4"/>
  <c r="AB471" i="4"/>
  <c r="AA476" i="4"/>
  <c r="AB476" i="4"/>
  <c r="AA497" i="4"/>
  <c r="AA141" i="4"/>
  <c r="AB141" i="4"/>
  <c r="AA224" i="4"/>
  <c r="AB224" i="4"/>
  <c r="AB43" i="4"/>
  <c r="AA79" i="4"/>
  <c r="AA96" i="4"/>
  <c r="AA107" i="4"/>
  <c r="AB157" i="4"/>
  <c r="AA257" i="4"/>
  <c r="AB257" i="4"/>
  <c r="AB312" i="4"/>
  <c r="AA28" i="4"/>
  <c r="AB28" i="4"/>
  <c r="AB44" i="4"/>
  <c r="AA44" i="4"/>
  <c r="AB65" i="4"/>
  <c r="AA71" i="4"/>
  <c r="AB92" i="4"/>
  <c r="AB94" i="4"/>
  <c r="AA94" i="4"/>
  <c r="AB111" i="4"/>
  <c r="AA111" i="4"/>
  <c r="AA122" i="4"/>
  <c r="AA130" i="4"/>
  <c r="AB135" i="4"/>
  <c r="AA145" i="4"/>
  <c r="AB159" i="4"/>
  <c r="AA162" i="4"/>
  <c r="AA181" i="4"/>
  <c r="AB181" i="4"/>
  <c r="AB203" i="4"/>
  <c r="AB208" i="4"/>
  <c r="AA212" i="4"/>
  <c r="AB212" i="4"/>
  <c r="AH228" i="4"/>
  <c r="AA235" i="4"/>
  <c r="AB246" i="4"/>
  <c r="AB249" i="4"/>
  <c r="AA249" i="4"/>
  <c r="AB262" i="4"/>
  <c r="AA266" i="4"/>
  <c r="AB268" i="4"/>
  <c r="AB271" i="4"/>
  <c r="AA271" i="4"/>
  <c r="AH278" i="4"/>
  <c r="AA286" i="4"/>
  <c r="AB286" i="4"/>
  <c r="AA306" i="4"/>
  <c r="AA308" i="4"/>
  <c r="AB308" i="4"/>
  <c r="AB319" i="4"/>
  <c r="AB323" i="4"/>
  <c r="AA326" i="4"/>
  <c r="AB329" i="4"/>
  <c r="AA329" i="4"/>
  <c r="AB335" i="4"/>
  <c r="AA340" i="4"/>
  <c r="AA374" i="4"/>
  <c r="AB374" i="4"/>
  <c r="AB385" i="4"/>
  <c r="AA385" i="4"/>
  <c r="AA465" i="4"/>
  <c r="AA469" i="4"/>
  <c r="AB479" i="4"/>
  <c r="AA484" i="4"/>
  <c r="AA488" i="4"/>
  <c r="AB493" i="4"/>
  <c r="AA493" i="4"/>
  <c r="AB499" i="4"/>
  <c r="AB525" i="4"/>
  <c r="AA29" i="4"/>
  <c r="AB75" i="4"/>
  <c r="AB78" i="4"/>
  <c r="AA83" i="4"/>
  <c r="AC78" i="4" s="1"/>
  <c r="AL78" i="4" s="1"/>
  <c r="AN78" i="4" s="1"/>
  <c r="AB83" i="4"/>
  <c r="AB93" i="4"/>
  <c r="AB151" i="4"/>
  <c r="AA154" i="4"/>
  <c r="AB154" i="4"/>
  <c r="AA163" i="4"/>
  <c r="AA190" i="4"/>
  <c r="AB204" i="4"/>
  <c r="AA239" i="4"/>
  <c r="AB254" i="4"/>
  <c r="AA277" i="4"/>
  <c r="AB277" i="4"/>
  <c r="AA295" i="4"/>
  <c r="AB295" i="4"/>
  <c r="AB300" i="4"/>
  <c r="AB42" i="4"/>
  <c r="AA59" i="4"/>
  <c r="AA123" i="4"/>
  <c r="AH28" i="4"/>
  <c r="AA34" i="4"/>
  <c r="AB38" i="4"/>
  <c r="AB47" i="4"/>
  <c r="AH53" i="4"/>
  <c r="AB55" i="4"/>
  <c r="AA61" i="4"/>
  <c r="AB74" i="4"/>
  <c r="AA84" i="4"/>
  <c r="AB88" i="4"/>
  <c r="AB97" i="4"/>
  <c r="AH103" i="4"/>
  <c r="AB106" i="4"/>
  <c r="AA106" i="4"/>
  <c r="AB126" i="4"/>
  <c r="AA126" i="4"/>
  <c r="AA201" i="4"/>
  <c r="AB201" i="4"/>
  <c r="AB229" i="4"/>
  <c r="AA229" i="4"/>
  <c r="AA267" i="4"/>
  <c r="AB267" i="4"/>
  <c r="AB279" i="4"/>
  <c r="AA279" i="4"/>
  <c r="AB284" i="4"/>
  <c r="AA284" i="4"/>
  <c r="AB299" i="4"/>
  <c r="AA299" i="4"/>
  <c r="AC303" i="4"/>
  <c r="AL303" i="4" s="1"/>
  <c r="AA304" i="4"/>
  <c r="AB304" i="4"/>
  <c r="AA324" i="4"/>
  <c r="AB324" i="4"/>
  <c r="AA354" i="4"/>
  <c r="AB354" i="4"/>
  <c r="AA369" i="4"/>
  <c r="AB369" i="4"/>
  <c r="AB434" i="4"/>
  <c r="AA446" i="4"/>
  <c r="AA449" i="4"/>
  <c r="AB449" i="4"/>
  <c r="AA470" i="4"/>
  <c r="AB470" i="4"/>
  <c r="AB478" i="4"/>
  <c r="AA487" i="4"/>
  <c r="AH503" i="4"/>
  <c r="AA520" i="4"/>
  <c r="AA526" i="4"/>
  <c r="AB526" i="4"/>
  <c r="AH128" i="4"/>
  <c r="AC178" i="4"/>
  <c r="AL178" i="4" s="1"/>
  <c r="AP178" i="4" s="1"/>
  <c r="AC203" i="4"/>
  <c r="AL203" i="4" s="1"/>
  <c r="AN203" i="4" s="1"/>
  <c r="AA209" i="4"/>
  <c r="AB209" i="4"/>
  <c r="AA231" i="4"/>
  <c r="AB231" i="4"/>
  <c r="AA251" i="4"/>
  <c r="AB251" i="4"/>
  <c r="AB289" i="4"/>
  <c r="AA289" i="4"/>
  <c r="AC353" i="4"/>
  <c r="AL353" i="4" s="1"/>
  <c r="AA359" i="4"/>
  <c r="AB359" i="4"/>
  <c r="AC403" i="4"/>
  <c r="AL403" i="4" s="1"/>
  <c r="AH403" i="4"/>
  <c r="AA407" i="4"/>
  <c r="AB407" i="4"/>
  <c r="AC428" i="4"/>
  <c r="AL428" i="4" s="1"/>
  <c r="AM428" i="4" s="1"/>
  <c r="AH428" i="4"/>
  <c r="AA461" i="4"/>
  <c r="AB461" i="4"/>
  <c r="AC503" i="4"/>
  <c r="AL503" i="4" s="1"/>
  <c r="AC253" i="4"/>
  <c r="AL253" i="4" s="1"/>
  <c r="AC278" i="4"/>
  <c r="AL278" i="4" s="1"/>
  <c r="AN278" i="4" s="1"/>
  <c r="AC328" i="4"/>
  <c r="AL328" i="4" s="1"/>
  <c r="AH453" i="4"/>
  <c r="AC478" i="4"/>
  <c r="AL478" i="4" s="1"/>
  <c r="A35" i="5"/>
  <c r="R26" i="4"/>
  <c r="R27" i="4"/>
  <c r="AN303" i="4"/>
  <c r="AM303" i="4"/>
  <c r="AO303" i="4"/>
  <c r="AP303" i="4"/>
  <c r="AN253" i="4"/>
  <c r="AM253" i="4"/>
  <c r="AP253" i="4"/>
  <c r="AO253" i="4"/>
  <c r="AP278" i="4"/>
  <c r="AO278" i="4"/>
  <c r="AM278" i="4"/>
  <c r="AA30" i="4"/>
  <c r="AA35" i="4"/>
  <c r="AA40" i="4"/>
  <c r="AA45" i="4"/>
  <c r="AA50" i="4"/>
  <c r="A18" i="6"/>
  <c r="A17" i="5"/>
  <c r="AA53" i="4"/>
  <c r="AA57" i="4"/>
  <c r="AA58" i="4"/>
  <c r="AA62" i="4"/>
  <c r="AA63" i="4"/>
  <c r="AA67" i="4"/>
  <c r="AA68" i="4"/>
  <c r="AA72" i="4"/>
  <c r="AA73" i="4"/>
  <c r="AA77" i="4"/>
  <c r="AA80" i="4"/>
  <c r="AA85" i="4"/>
  <c r="AA90" i="4"/>
  <c r="AA95" i="4"/>
  <c r="AA100" i="4"/>
  <c r="A28" i="6"/>
  <c r="A19" i="5"/>
  <c r="AA103" i="4"/>
  <c r="AC103" i="4" s="1"/>
  <c r="A38" i="6"/>
  <c r="A21" i="5"/>
  <c r="A48" i="6"/>
  <c r="A23" i="5"/>
  <c r="A58" i="6"/>
  <c r="A25" i="5"/>
  <c r="AN353" i="4"/>
  <c r="AM353" i="4"/>
  <c r="AP353" i="4"/>
  <c r="AO353" i="4"/>
  <c r="AP378" i="4"/>
  <c r="AO378" i="4"/>
  <c r="AN378" i="4"/>
  <c r="AM378" i="4"/>
  <c r="AN428" i="4"/>
  <c r="AA129" i="4"/>
  <c r="AA134" i="4"/>
  <c r="AA139" i="4"/>
  <c r="AA144" i="4"/>
  <c r="AA149" i="4"/>
  <c r="AA156" i="4"/>
  <c r="AA161" i="4"/>
  <c r="AA166" i="4"/>
  <c r="AA171" i="4"/>
  <c r="AA176" i="4"/>
  <c r="AA179" i="4"/>
  <c r="AA184" i="4"/>
  <c r="AA189" i="4"/>
  <c r="AA194" i="4"/>
  <c r="AA199" i="4"/>
  <c r="AA206" i="4"/>
  <c r="AA211" i="4"/>
  <c r="AA216" i="4"/>
  <c r="AB282" i="4"/>
  <c r="AA282" i="4"/>
  <c r="AB288" i="4"/>
  <c r="AA288" i="4"/>
  <c r="AB292" i="4"/>
  <c r="AA292" i="4"/>
  <c r="AB298" i="4"/>
  <c r="AA298" i="4"/>
  <c r="AB302" i="4"/>
  <c r="AA302" i="4"/>
  <c r="AN403" i="4"/>
  <c r="AM403" i="4"/>
  <c r="AP403" i="4"/>
  <c r="AO403" i="4"/>
  <c r="A16" i="5"/>
  <c r="A13" i="6"/>
  <c r="A18" i="5"/>
  <c r="A23" i="6"/>
  <c r="AA105" i="4"/>
  <c r="AA110" i="4"/>
  <c r="AA115" i="4"/>
  <c r="AA120" i="4"/>
  <c r="AA125" i="4"/>
  <c r="A20" i="5"/>
  <c r="A33" i="6"/>
  <c r="AA128" i="4"/>
  <c r="AA132" i="4"/>
  <c r="AA133" i="4"/>
  <c r="AA137" i="4"/>
  <c r="AA138" i="4"/>
  <c r="AA142" i="4"/>
  <c r="AA143" i="4"/>
  <c r="AA147" i="4"/>
  <c r="AA148" i="4"/>
  <c r="AA152" i="4"/>
  <c r="AA155" i="4"/>
  <c r="AA160" i="4"/>
  <c r="AA165" i="4"/>
  <c r="AA170" i="4"/>
  <c r="AA175" i="4"/>
  <c r="A22" i="5"/>
  <c r="A43" i="6"/>
  <c r="AA178" i="4"/>
  <c r="AA182" i="4"/>
  <c r="AA183" i="4"/>
  <c r="AA187" i="4"/>
  <c r="AA188" i="4"/>
  <c r="AA192" i="4"/>
  <c r="AA193" i="4"/>
  <c r="AA197" i="4"/>
  <c r="AA198" i="4"/>
  <c r="AA202" i="4"/>
  <c r="AA205" i="4"/>
  <c r="AA210" i="4"/>
  <c r="AA215" i="4"/>
  <c r="AA220" i="4"/>
  <c r="AA225" i="4"/>
  <c r="A24" i="5"/>
  <c r="A53" i="6"/>
  <c r="AA228" i="4"/>
  <c r="AC228" i="4" s="1"/>
  <c r="AL228" i="4" s="1"/>
  <c r="AN228" i="4" s="1"/>
  <c r="AA232" i="4"/>
  <c r="AA233" i="4"/>
  <c r="AA237" i="4"/>
  <c r="AA238" i="4"/>
  <c r="AA242" i="4"/>
  <c r="AA243" i="4"/>
  <c r="AA247" i="4"/>
  <c r="AA248" i="4"/>
  <c r="AA252" i="4"/>
  <c r="AA255" i="4"/>
  <c r="AA260" i="4"/>
  <c r="AA265" i="4"/>
  <c r="AA270" i="4"/>
  <c r="AA275" i="4"/>
  <c r="A26" i="5"/>
  <c r="A63" i="6"/>
  <c r="AA278" i="4"/>
  <c r="A68" i="6"/>
  <c r="A27" i="5"/>
  <c r="AP503" i="4"/>
  <c r="AO503" i="4"/>
  <c r="AN503" i="4"/>
  <c r="AM503" i="4"/>
  <c r="AB283" i="4"/>
  <c r="AA283" i="4"/>
  <c r="AB287" i="4"/>
  <c r="AA287" i="4"/>
  <c r="AB293" i="4"/>
  <c r="AA293" i="4"/>
  <c r="AB297" i="4"/>
  <c r="AA297" i="4"/>
  <c r="AB305" i="4"/>
  <c r="AA305" i="4"/>
  <c r="AB310" i="4"/>
  <c r="AA310" i="4"/>
  <c r="AB315" i="4"/>
  <c r="AA315" i="4"/>
  <c r="AP328" i="4"/>
  <c r="AO328" i="4"/>
  <c r="AN328" i="4"/>
  <c r="AM328" i="4"/>
  <c r="A78" i="6"/>
  <c r="A29" i="5"/>
  <c r="AB391" i="4"/>
  <c r="AB396" i="4"/>
  <c r="AB401" i="4"/>
  <c r="A31" i="5"/>
  <c r="A88" i="6"/>
  <c r="AB404" i="4"/>
  <c r="AB410" i="4"/>
  <c r="AB412" i="4"/>
  <c r="AA412" i="4"/>
  <c r="AB418" i="4"/>
  <c r="AA418" i="4"/>
  <c r="AB422" i="4"/>
  <c r="AA422" i="4"/>
  <c r="AB430" i="4"/>
  <c r="AA430" i="4"/>
  <c r="AB435" i="4"/>
  <c r="AA435" i="4"/>
  <c r="AB440" i="4"/>
  <c r="AA440" i="4"/>
  <c r="AB445" i="4"/>
  <c r="AA445" i="4"/>
  <c r="AB450" i="4"/>
  <c r="AA450" i="4"/>
  <c r="AM453" i="4"/>
  <c r="AN478" i="4"/>
  <c r="AM478" i="4"/>
  <c r="AP478" i="4"/>
  <c r="AB519" i="4"/>
  <c r="AA519" i="4"/>
  <c r="AA379" i="4"/>
  <c r="AA384" i="4"/>
  <c r="AB453" i="4"/>
  <c r="AA453" i="4"/>
  <c r="AB457" i="4"/>
  <c r="AA457" i="4"/>
  <c r="AB463" i="4"/>
  <c r="AA463" i="4"/>
  <c r="AB467" i="4"/>
  <c r="AA467" i="4"/>
  <c r="AB473" i="4"/>
  <c r="AA473" i="4"/>
  <c r="AB477" i="4"/>
  <c r="AA477" i="4"/>
  <c r="AO478" i="4"/>
  <c r="AB504" i="4"/>
  <c r="AA504" i="4"/>
  <c r="AB524" i="4"/>
  <c r="AA524" i="4"/>
  <c r="AA320" i="4"/>
  <c r="AA325" i="4"/>
  <c r="A28" i="5"/>
  <c r="A73" i="6"/>
  <c r="AA328" i="4"/>
  <c r="AA332" i="4"/>
  <c r="AA333" i="4"/>
  <c r="AA337" i="4"/>
  <c r="AA338" i="4"/>
  <c r="AA342" i="4"/>
  <c r="AA343" i="4"/>
  <c r="AA347" i="4"/>
  <c r="AA348" i="4"/>
  <c r="AA352" i="4"/>
  <c r="AA355" i="4"/>
  <c r="AA360" i="4"/>
  <c r="AA365" i="4"/>
  <c r="AA370" i="4"/>
  <c r="AA375" i="4"/>
  <c r="A30" i="5"/>
  <c r="A83" i="6"/>
  <c r="AA378" i="4"/>
  <c r="AA382" i="4"/>
  <c r="AA383" i="4"/>
  <c r="AA387" i="4"/>
  <c r="AA388" i="4"/>
  <c r="AA392" i="4"/>
  <c r="AA393" i="4"/>
  <c r="AA397" i="4"/>
  <c r="AA398" i="4"/>
  <c r="AA402" i="4"/>
  <c r="AA405" i="4"/>
  <c r="AB413" i="4"/>
  <c r="AA413" i="4"/>
  <c r="AB417" i="4"/>
  <c r="AA417" i="4"/>
  <c r="AA419" i="4"/>
  <c r="AB423" i="4"/>
  <c r="AA423" i="4"/>
  <c r="AB427" i="4"/>
  <c r="AA427" i="4"/>
  <c r="AA431" i="4"/>
  <c r="AA436" i="4"/>
  <c r="AA441" i="4"/>
  <c r="AP453" i="4"/>
  <c r="AO453" i="4"/>
  <c r="A34" i="5"/>
  <c r="A103" i="6"/>
  <c r="AB481" i="4"/>
  <c r="AA481" i="4"/>
  <c r="AB486" i="4"/>
  <c r="AA486" i="4"/>
  <c r="AB491" i="4"/>
  <c r="AA491" i="4"/>
  <c r="AB496" i="4"/>
  <c r="AA496" i="4"/>
  <c r="AB501" i="4"/>
  <c r="AA501" i="4"/>
  <c r="AB509" i="4"/>
  <c r="AA509" i="4"/>
  <c r="AB408" i="4"/>
  <c r="A93" i="6"/>
  <c r="A32" i="5"/>
  <c r="AA454" i="4"/>
  <c r="AB458" i="4"/>
  <c r="AA458" i="4"/>
  <c r="AB462" i="4"/>
  <c r="AA462" i="4"/>
  <c r="AA464" i="4"/>
  <c r="AB468" i="4"/>
  <c r="AA468" i="4"/>
  <c r="AB472" i="4"/>
  <c r="AA472" i="4"/>
  <c r="AA474" i="4"/>
  <c r="AB514" i="4"/>
  <c r="AA514" i="4"/>
  <c r="A33" i="5"/>
  <c r="AA480" i="4"/>
  <c r="AA485" i="4"/>
  <c r="AA490" i="4"/>
  <c r="AA495" i="4"/>
  <c r="AA500" i="4"/>
  <c r="AA503" i="4"/>
  <c r="AA507" i="4"/>
  <c r="AA508" i="4"/>
  <c r="AA512" i="4"/>
  <c r="AA513" i="4"/>
  <c r="AA517" i="4"/>
  <c r="AA518" i="4"/>
  <c r="AA522" i="4"/>
  <c r="AA523" i="4"/>
  <c r="AA527" i="4"/>
  <c r="AO203" i="4" l="1"/>
  <c r="AP203" i="4"/>
  <c r="AM203" i="4"/>
  <c r="AM178" i="4"/>
  <c r="AN178" i="4"/>
  <c r="AO178" i="4"/>
  <c r="AC153" i="4"/>
  <c r="AL153" i="4" s="1"/>
  <c r="AN153" i="4" s="1"/>
  <c r="AC128" i="4"/>
  <c r="AL128" i="4" s="1"/>
  <c r="AP128" i="4" s="1"/>
  <c r="AL103" i="4"/>
  <c r="AO103" i="4" s="1"/>
  <c r="AO78" i="4"/>
  <c r="AC53" i="4"/>
  <c r="AC28" i="4"/>
  <c r="AK28" i="4" s="1"/>
  <c r="AP78" i="4"/>
  <c r="AP228" i="4"/>
  <c r="AO228" i="4"/>
  <c r="AO428" i="4"/>
  <c r="AP428" i="4"/>
  <c r="AM78" i="4"/>
  <c r="AM228" i="4"/>
  <c r="AA27" i="4"/>
  <c r="F83" i="6"/>
  <c r="F103" i="6"/>
  <c r="F73" i="6"/>
  <c r="F58" i="6"/>
  <c r="F88" i="6"/>
  <c r="F93" i="6"/>
  <c r="F78" i="6"/>
  <c r="F68" i="6"/>
  <c r="F98" i="6"/>
  <c r="F108" i="6"/>
  <c r="F63" i="6"/>
  <c r="F53" i="6" l="1"/>
  <c r="F48" i="6"/>
  <c r="F43" i="6"/>
  <c r="AO153" i="4"/>
  <c r="AM153" i="4"/>
  <c r="AP153" i="4"/>
  <c r="AM128" i="4"/>
  <c r="AN128" i="4"/>
  <c r="AO128" i="4"/>
  <c r="AP103" i="4"/>
  <c r="AN103" i="4"/>
  <c r="AM103" i="4"/>
  <c r="F28" i="6" s="1"/>
  <c r="F23" i="6"/>
  <c r="AJ53" i="4"/>
  <c r="AK53" i="4"/>
  <c r="AJ28" i="4"/>
  <c r="AL28" i="4" s="1"/>
  <c r="AM28" i="4" s="1"/>
  <c r="F38" i="6" l="1"/>
  <c r="F33" i="6"/>
  <c r="AL53" i="4"/>
  <c r="AP53" i="4" s="1"/>
  <c r="AN28" i="4"/>
  <c r="AP28" i="4"/>
  <c r="AO28" i="4"/>
  <c r="AM53" i="4" l="1"/>
  <c r="AO53" i="4"/>
  <c r="AN53" i="4"/>
  <c r="F13" i="6"/>
  <c r="F18"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author>
  </authors>
  <commentList>
    <comment ref="E11" authorId="0" shapeId="0" xr:uid="{00000000-0006-0000-0100-000001000000}">
      <text>
        <r>
          <rPr>
            <b/>
            <sz val="8"/>
            <color indexed="16"/>
            <rFont val="Tahoma"/>
            <family val="2"/>
          </rPr>
          <t>Seleccionar de la Lista,</t>
        </r>
        <r>
          <rPr>
            <b/>
            <sz val="8"/>
            <color indexed="81"/>
            <rFont val="Tahoma"/>
            <family val="2"/>
          </rPr>
          <t xml:space="preserve"> según corresponda</t>
        </r>
      </text>
    </comment>
    <comment ref="E13" authorId="0" shapeId="0" xr:uid="{00000000-0006-0000-0100-000002000000}">
      <text>
        <r>
          <rPr>
            <b/>
            <sz val="8"/>
            <color indexed="81"/>
            <rFont val="Tahoma"/>
            <family val="2"/>
          </rPr>
          <t xml:space="preserve">Registrar </t>
        </r>
        <r>
          <rPr>
            <b/>
            <sz val="8"/>
            <color indexed="16"/>
            <rFont val="Tahoma"/>
            <family val="2"/>
          </rPr>
          <t>NOMBRE</t>
        </r>
        <r>
          <rPr>
            <b/>
            <sz val="8"/>
            <color indexed="81"/>
            <rFont val="Tahoma"/>
            <family val="2"/>
          </rPr>
          <t xml:space="preserve"> de la Institución.</t>
        </r>
      </text>
    </comment>
    <comment ref="D15" authorId="0" shapeId="0" xr:uid="{00000000-0006-0000-0100-000003000000}">
      <text>
        <r>
          <rPr>
            <b/>
            <sz val="8"/>
            <color indexed="16"/>
            <rFont val="Tahoma"/>
            <family val="2"/>
          </rPr>
          <t>Registrar el Año</t>
        </r>
        <r>
          <rPr>
            <b/>
            <sz val="8"/>
            <color indexed="81"/>
            <rFont val="Tahoma"/>
            <family val="2"/>
          </rPr>
          <t>, al que correspondan los Riesgos a registrar en la Matriz.
&gt;</t>
        </r>
        <r>
          <rPr>
            <b/>
            <sz val="8"/>
            <color indexed="12"/>
            <rFont val="Tahoma"/>
            <family val="2"/>
          </rPr>
          <t>Cuatro Dígitos</t>
        </r>
        <r>
          <rPr>
            <b/>
            <sz val="8"/>
            <color indexed="81"/>
            <rFont val="Tahoma"/>
            <family val="2"/>
          </rPr>
          <t>&lt;</t>
        </r>
      </text>
    </comment>
    <comment ref="G18" authorId="0" shapeId="0" xr:uid="{00000000-0006-0000-0100-000004000000}">
      <text>
        <r>
          <rPr>
            <b/>
            <sz val="8"/>
            <color indexed="81"/>
            <rFont val="Tahoma"/>
            <family val="2"/>
          </rPr>
          <t xml:space="preserve">Registrar el </t>
        </r>
        <r>
          <rPr>
            <b/>
            <sz val="8"/>
            <color indexed="16"/>
            <rFont val="Tahoma"/>
            <family val="2"/>
          </rPr>
          <t>Nombre y Apellidos</t>
        </r>
        <r>
          <rPr>
            <b/>
            <sz val="8"/>
            <color indexed="81"/>
            <rFont val="Tahoma"/>
            <family val="2"/>
          </rPr>
          <t xml:space="preserve"> del Titular de la Institución.</t>
        </r>
      </text>
    </comment>
    <comment ref="G20" authorId="0" shapeId="0" xr:uid="{00000000-0006-0000-0100-000005000000}">
      <text>
        <r>
          <rPr>
            <b/>
            <sz val="8"/>
            <color indexed="81"/>
            <rFont val="Tahoma"/>
            <family val="2"/>
          </rPr>
          <t xml:space="preserve">Registrar el </t>
        </r>
        <r>
          <rPr>
            <b/>
            <sz val="8"/>
            <color indexed="16"/>
            <rFont val="Tahoma"/>
            <family val="2"/>
          </rPr>
          <t>Nombre y Apellidos</t>
        </r>
        <r>
          <rPr>
            <b/>
            <sz val="8"/>
            <color indexed="81"/>
            <rFont val="Tahoma"/>
            <family val="2"/>
          </rPr>
          <t xml:space="preserve"> del Coordinador de Control Interno, designado por el Titular de la Institución.</t>
        </r>
      </text>
    </comment>
    <comment ref="G22" authorId="0" shapeId="0" xr:uid="{00000000-0006-0000-0100-000006000000}">
      <text>
        <r>
          <rPr>
            <b/>
            <sz val="8"/>
            <color indexed="81"/>
            <rFont val="Tahoma"/>
            <family val="2"/>
          </rPr>
          <t>Registrar el N</t>
        </r>
        <r>
          <rPr>
            <b/>
            <sz val="8"/>
            <color indexed="16"/>
            <rFont val="Tahoma"/>
            <family val="2"/>
          </rPr>
          <t>ombre y Apellidos</t>
        </r>
        <r>
          <rPr>
            <b/>
            <sz val="8"/>
            <color indexed="81"/>
            <rFont val="Tahoma"/>
            <family val="2"/>
          </rPr>
          <t xml:space="preserve"> del Enlace de ARI,  designado por el Titular de la Institución.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Carlos</author>
  </authors>
  <commentList>
    <comment ref="A28" authorId="0" shapeId="0" xr:uid="{00000000-0006-0000-0200-000001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8" authorId="0" shapeId="0" xr:uid="{00000000-0006-0000-0200-000002000000}">
      <text>
        <r>
          <rPr>
            <b/>
            <sz val="12"/>
            <color indexed="16"/>
            <rFont val="Tahoma"/>
            <family val="2"/>
          </rPr>
          <t>NO se debe capturar</t>
        </r>
        <r>
          <rPr>
            <b/>
            <sz val="12"/>
            <color indexed="81"/>
            <rFont val="Tahoma"/>
            <family val="2"/>
          </rPr>
          <t>.
Aparece Automaticamente cuando se registra el Factor</t>
        </r>
      </text>
    </comment>
    <comment ref="L28" authorId="0" shapeId="0" xr:uid="{00000000-0006-0000-0200-000003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3" authorId="0" shapeId="0" xr:uid="{00000000-0006-0000-0200-000004000000}">
      <text>
        <r>
          <rPr>
            <b/>
            <sz val="12"/>
            <color indexed="16"/>
            <rFont val="Tahoma"/>
            <family val="2"/>
          </rPr>
          <t>NO se debe capturar</t>
        </r>
        <r>
          <rPr>
            <b/>
            <sz val="12"/>
            <color indexed="81"/>
            <rFont val="Tahoma"/>
            <family val="2"/>
          </rPr>
          <t>.
Aparece Automaticamente cuando se registra el Factor</t>
        </r>
      </text>
    </comment>
    <comment ref="L33" authorId="0" shapeId="0" xr:uid="{00000000-0006-0000-0200-000005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 authorId="0" shapeId="0" xr:uid="{00000000-0006-0000-0200-000006000000}">
      <text>
        <r>
          <rPr>
            <b/>
            <sz val="12"/>
            <color indexed="16"/>
            <rFont val="Tahoma"/>
            <family val="2"/>
          </rPr>
          <t>NO se debe capturar</t>
        </r>
        <r>
          <rPr>
            <b/>
            <sz val="12"/>
            <color indexed="81"/>
            <rFont val="Tahoma"/>
            <family val="2"/>
          </rPr>
          <t>.
Aparece Automaticamente cuando se registra el Factor</t>
        </r>
      </text>
    </comment>
    <comment ref="L38" authorId="0" shapeId="0" xr:uid="{00000000-0006-0000-0200-000007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3" authorId="0" shapeId="0" xr:uid="{00000000-0006-0000-0200-000008000000}">
      <text>
        <r>
          <rPr>
            <b/>
            <sz val="12"/>
            <color indexed="16"/>
            <rFont val="Tahoma"/>
            <family val="2"/>
          </rPr>
          <t>NO se debe capturar</t>
        </r>
        <r>
          <rPr>
            <b/>
            <sz val="12"/>
            <color indexed="81"/>
            <rFont val="Tahoma"/>
            <family val="2"/>
          </rPr>
          <t>.
Aparece Automaticamente cuando se registra el Factor</t>
        </r>
      </text>
    </comment>
    <comment ref="L43" authorId="0" shapeId="0" xr:uid="{00000000-0006-0000-0200-000009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8" authorId="0" shapeId="0" xr:uid="{00000000-0006-0000-0200-00000A000000}">
      <text>
        <r>
          <rPr>
            <b/>
            <sz val="12"/>
            <color indexed="16"/>
            <rFont val="Tahoma"/>
            <family val="2"/>
          </rPr>
          <t>NO se debe capturar</t>
        </r>
        <r>
          <rPr>
            <b/>
            <sz val="12"/>
            <color indexed="81"/>
            <rFont val="Tahoma"/>
            <family val="2"/>
          </rPr>
          <t>.
Aparece Automaticamente cuando se registra el Factor</t>
        </r>
      </text>
    </comment>
    <comment ref="L48" authorId="0" shapeId="0" xr:uid="{00000000-0006-0000-0200-00000B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3" authorId="0" shapeId="0" xr:uid="{00000000-0006-0000-0200-00000C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3" authorId="0" shapeId="0" xr:uid="{00000000-0006-0000-0200-00000D000000}">
      <text>
        <r>
          <rPr>
            <b/>
            <sz val="12"/>
            <color indexed="16"/>
            <rFont val="Tahoma"/>
            <family val="2"/>
          </rPr>
          <t>NO se debe capturar</t>
        </r>
        <r>
          <rPr>
            <b/>
            <sz val="12"/>
            <color indexed="81"/>
            <rFont val="Tahoma"/>
            <family val="2"/>
          </rPr>
          <t>.
Aparece Automaticamente cuando se registra el Factor</t>
        </r>
      </text>
    </comment>
    <comment ref="L53" authorId="0" shapeId="0" xr:uid="{00000000-0006-0000-0200-00000E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8" authorId="0" shapeId="0" xr:uid="{00000000-0006-0000-0200-00000F000000}">
      <text>
        <r>
          <rPr>
            <b/>
            <sz val="12"/>
            <color indexed="16"/>
            <rFont val="Tahoma"/>
            <family val="2"/>
          </rPr>
          <t>NO se debe capturar</t>
        </r>
        <r>
          <rPr>
            <b/>
            <sz val="12"/>
            <color indexed="81"/>
            <rFont val="Tahoma"/>
            <family val="2"/>
          </rPr>
          <t>.
Aparece Automaticamente cuando se registra el Factor</t>
        </r>
      </text>
    </comment>
    <comment ref="L58" authorId="0" shapeId="0" xr:uid="{00000000-0006-0000-0200-000010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3" authorId="0" shapeId="0" xr:uid="{00000000-0006-0000-0200-000011000000}">
      <text>
        <r>
          <rPr>
            <b/>
            <sz val="12"/>
            <color indexed="16"/>
            <rFont val="Tahoma"/>
            <family val="2"/>
          </rPr>
          <t>NO se debe capturar</t>
        </r>
        <r>
          <rPr>
            <b/>
            <sz val="12"/>
            <color indexed="81"/>
            <rFont val="Tahoma"/>
            <family val="2"/>
          </rPr>
          <t>.
Aparece Automaticamente cuando se registra el Factor</t>
        </r>
      </text>
    </comment>
    <comment ref="L63" authorId="0" shapeId="0" xr:uid="{00000000-0006-0000-0200-000012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8" authorId="0" shapeId="0" xr:uid="{00000000-0006-0000-0200-000013000000}">
      <text>
        <r>
          <rPr>
            <b/>
            <sz val="12"/>
            <color indexed="16"/>
            <rFont val="Tahoma"/>
            <family val="2"/>
          </rPr>
          <t>NO se debe capturar</t>
        </r>
        <r>
          <rPr>
            <b/>
            <sz val="12"/>
            <color indexed="81"/>
            <rFont val="Tahoma"/>
            <family val="2"/>
          </rPr>
          <t>.
Aparece Automaticamente cuando se registra el Factor</t>
        </r>
      </text>
    </comment>
    <comment ref="L68" authorId="0" shapeId="0" xr:uid="{00000000-0006-0000-0200-000014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3" authorId="0" shapeId="0" xr:uid="{00000000-0006-0000-0200-000015000000}">
      <text>
        <r>
          <rPr>
            <b/>
            <sz val="12"/>
            <color indexed="16"/>
            <rFont val="Tahoma"/>
            <family val="2"/>
          </rPr>
          <t>NO se debe capturar</t>
        </r>
        <r>
          <rPr>
            <b/>
            <sz val="12"/>
            <color indexed="81"/>
            <rFont val="Tahoma"/>
            <family val="2"/>
          </rPr>
          <t>.
Aparece Automaticamente cuando se registra el Factor</t>
        </r>
      </text>
    </comment>
    <comment ref="L73" authorId="0" shapeId="0" xr:uid="{00000000-0006-0000-0200-000016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8" authorId="0" shapeId="0" xr:uid="{00000000-0006-0000-0200-000017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8" authorId="0" shapeId="0" xr:uid="{00000000-0006-0000-0200-000018000000}">
      <text>
        <r>
          <rPr>
            <b/>
            <sz val="12"/>
            <color indexed="16"/>
            <rFont val="Tahoma"/>
            <family val="2"/>
          </rPr>
          <t>NO se debe capturar</t>
        </r>
        <r>
          <rPr>
            <b/>
            <sz val="12"/>
            <color indexed="81"/>
            <rFont val="Tahoma"/>
            <family val="2"/>
          </rPr>
          <t>.
Aparece Automaticamente cuando se registra el Factor</t>
        </r>
      </text>
    </comment>
    <comment ref="L78" authorId="0" shapeId="0" xr:uid="{00000000-0006-0000-0200-000019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3" authorId="0" shapeId="0" xr:uid="{00000000-0006-0000-0200-00001A000000}">
      <text>
        <r>
          <rPr>
            <b/>
            <sz val="12"/>
            <color indexed="16"/>
            <rFont val="Tahoma"/>
            <family val="2"/>
          </rPr>
          <t>NO se debe capturar</t>
        </r>
        <r>
          <rPr>
            <b/>
            <sz val="12"/>
            <color indexed="81"/>
            <rFont val="Tahoma"/>
            <family val="2"/>
          </rPr>
          <t>.
Aparece Automaticamente cuando se registra el Factor</t>
        </r>
      </text>
    </comment>
    <comment ref="L83" authorId="0" shapeId="0" xr:uid="{00000000-0006-0000-0200-00001B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8" authorId="0" shapeId="0" xr:uid="{00000000-0006-0000-0200-00001C000000}">
      <text>
        <r>
          <rPr>
            <b/>
            <sz val="12"/>
            <color indexed="16"/>
            <rFont val="Tahoma"/>
            <family val="2"/>
          </rPr>
          <t>NO se debe capturar</t>
        </r>
        <r>
          <rPr>
            <b/>
            <sz val="12"/>
            <color indexed="81"/>
            <rFont val="Tahoma"/>
            <family val="2"/>
          </rPr>
          <t>.
Aparece Automaticamente cuando se registra el Factor</t>
        </r>
      </text>
    </comment>
    <comment ref="L88" authorId="0" shapeId="0" xr:uid="{00000000-0006-0000-0200-00001D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3" authorId="0" shapeId="0" xr:uid="{00000000-0006-0000-0200-00001E000000}">
      <text>
        <r>
          <rPr>
            <b/>
            <sz val="12"/>
            <color indexed="16"/>
            <rFont val="Tahoma"/>
            <family val="2"/>
          </rPr>
          <t>NO se debe capturar</t>
        </r>
        <r>
          <rPr>
            <b/>
            <sz val="12"/>
            <color indexed="81"/>
            <rFont val="Tahoma"/>
            <family val="2"/>
          </rPr>
          <t>.
Aparece Automaticamente cuando se registra el Factor</t>
        </r>
      </text>
    </comment>
    <comment ref="L93" authorId="0" shapeId="0" xr:uid="{00000000-0006-0000-0200-00001F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8" authorId="0" shapeId="0" xr:uid="{00000000-0006-0000-0200-000020000000}">
      <text>
        <r>
          <rPr>
            <b/>
            <sz val="12"/>
            <color indexed="16"/>
            <rFont val="Tahoma"/>
            <family val="2"/>
          </rPr>
          <t>NO se debe capturar</t>
        </r>
        <r>
          <rPr>
            <b/>
            <sz val="12"/>
            <color indexed="81"/>
            <rFont val="Tahoma"/>
            <family val="2"/>
          </rPr>
          <t>.
Aparece Automaticamente cuando se registra el Factor</t>
        </r>
      </text>
    </comment>
    <comment ref="L98" authorId="0" shapeId="0" xr:uid="{00000000-0006-0000-0200-000021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3" authorId="0" shapeId="0" xr:uid="{00000000-0006-0000-0200-000022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3" authorId="0" shapeId="0" xr:uid="{00000000-0006-0000-0200-000023000000}">
      <text>
        <r>
          <rPr>
            <b/>
            <sz val="12"/>
            <color indexed="16"/>
            <rFont val="Tahoma"/>
            <family val="2"/>
          </rPr>
          <t>NO se debe capturar</t>
        </r>
        <r>
          <rPr>
            <b/>
            <sz val="12"/>
            <color indexed="81"/>
            <rFont val="Tahoma"/>
            <family val="2"/>
          </rPr>
          <t>.
Aparece Automaticamente cuando se registra el Factor</t>
        </r>
      </text>
    </comment>
    <comment ref="L103" authorId="0" shapeId="0" xr:uid="{00000000-0006-0000-0200-000024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8" authorId="0" shapeId="0" xr:uid="{00000000-0006-0000-0200-000025000000}">
      <text>
        <r>
          <rPr>
            <b/>
            <sz val="12"/>
            <color indexed="16"/>
            <rFont val="Tahoma"/>
            <family val="2"/>
          </rPr>
          <t>NO se debe capturar</t>
        </r>
        <r>
          <rPr>
            <b/>
            <sz val="12"/>
            <color indexed="81"/>
            <rFont val="Tahoma"/>
            <family val="2"/>
          </rPr>
          <t>.
Aparece Automaticamente cuando se registra el Factor</t>
        </r>
      </text>
    </comment>
    <comment ref="L108" authorId="0" shapeId="0" xr:uid="{00000000-0006-0000-0200-000026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3" authorId="0" shapeId="0" xr:uid="{00000000-0006-0000-0200-000027000000}">
      <text>
        <r>
          <rPr>
            <b/>
            <sz val="12"/>
            <color indexed="16"/>
            <rFont val="Tahoma"/>
            <family val="2"/>
          </rPr>
          <t>NO se debe capturar</t>
        </r>
        <r>
          <rPr>
            <b/>
            <sz val="12"/>
            <color indexed="81"/>
            <rFont val="Tahoma"/>
            <family val="2"/>
          </rPr>
          <t>.
Aparece Automaticamente cuando se registra el Factor</t>
        </r>
      </text>
    </comment>
    <comment ref="L113" authorId="0" shapeId="0" xr:uid="{00000000-0006-0000-0200-000028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8" authorId="0" shapeId="0" xr:uid="{00000000-0006-0000-0200-000029000000}">
      <text>
        <r>
          <rPr>
            <b/>
            <sz val="12"/>
            <color indexed="16"/>
            <rFont val="Tahoma"/>
            <family val="2"/>
          </rPr>
          <t>NO se debe capturar</t>
        </r>
        <r>
          <rPr>
            <b/>
            <sz val="12"/>
            <color indexed="81"/>
            <rFont val="Tahoma"/>
            <family val="2"/>
          </rPr>
          <t>.
Aparece Automaticamente cuando se registra el Factor</t>
        </r>
      </text>
    </comment>
    <comment ref="L118" authorId="0" shapeId="0" xr:uid="{00000000-0006-0000-0200-00002A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3" authorId="0" shapeId="0" xr:uid="{00000000-0006-0000-0200-00002B000000}">
      <text>
        <r>
          <rPr>
            <b/>
            <sz val="12"/>
            <color indexed="16"/>
            <rFont val="Tahoma"/>
            <family val="2"/>
          </rPr>
          <t>NO se debe capturar</t>
        </r>
        <r>
          <rPr>
            <b/>
            <sz val="12"/>
            <color indexed="81"/>
            <rFont val="Tahoma"/>
            <family val="2"/>
          </rPr>
          <t>.
Aparece Automaticamente cuando se registra el Factor</t>
        </r>
      </text>
    </comment>
    <comment ref="L123" authorId="0" shapeId="0" xr:uid="{00000000-0006-0000-0200-00002C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8" authorId="0" shapeId="0" xr:uid="{00000000-0006-0000-0200-00002D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8" authorId="0" shapeId="0" xr:uid="{00000000-0006-0000-0200-00002E000000}">
      <text>
        <r>
          <rPr>
            <b/>
            <sz val="12"/>
            <color indexed="16"/>
            <rFont val="Tahoma"/>
            <family val="2"/>
          </rPr>
          <t>NO se debe capturar</t>
        </r>
        <r>
          <rPr>
            <b/>
            <sz val="12"/>
            <color indexed="81"/>
            <rFont val="Tahoma"/>
            <family val="2"/>
          </rPr>
          <t>.
Aparece Automaticamente cuando se registra el Factor</t>
        </r>
      </text>
    </comment>
    <comment ref="L128" authorId="0" shapeId="0" xr:uid="{00000000-0006-0000-0200-00002F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3" authorId="0" shapeId="0" xr:uid="{00000000-0006-0000-0200-000030000000}">
      <text>
        <r>
          <rPr>
            <b/>
            <sz val="12"/>
            <color indexed="16"/>
            <rFont val="Tahoma"/>
            <family val="2"/>
          </rPr>
          <t>NO se debe capturar</t>
        </r>
        <r>
          <rPr>
            <b/>
            <sz val="12"/>
            <color indexed="81"/>
            <rFont val="Tahoma"/>
            <family val="2"/>
          </rPr>
          <t>.
Aparece Automaticamente cuando se registra el Factor</t>
        </r>
      </text>
    </comment>
    <comment ref="L133" authorId="0" shapeId="0" xr:uid="{00000000-0006-0000-0200-000031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8" authorId="0" shapeId="0" xr:uid="{00000000-0006-0000-0200-000032000000}">
      <text>
        <r>
          <rPr>
            <b/>
            <sz val="12"/>
            <color indexed="16"/>
            <rFont val="Tahoma"/>
            <family val="2"/>
          </rPr>
          <t>NO se debe capturar</t>
        </r>
        <r>
          <rPr>
            <b/>
            <sz val="12"/>
            <color indexed="81"/>
            <rFont val="Tahoma"/>
            <family val="2"/>
          </rPr>
          <t>.
Aparece Automaticamente cuando se registra el Factor</t>
        </r>
      </text>
    </comment>
    <comment ref="L138" authorId="0" shapeId="0" xr:uid="{00000000-0006-0000-0200-000033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3" authorId="0" shapeId="0" xr:uid="{00000000-0006-0000-0200-000034000000}">
      <text>
        <r>
          <rPr>
            <b/>
            <sz val="12"/>
            <color indexed="16"/>
            <rFont val="Tahoma"/>
            <family val="2"/>
          </rPr>
          <t>NO se debe capturar</t>
        </r>
        <r>
          <rPr>
            <b/>
            <sz val="12"/>
            <color indexed="81"/>
            <rFont val="Tahoma"/>
            <family val="2"/>
          </rPr>
          <t>.
Aparece Automaticamente cuando se registra el Factor</t>
        </r>
      </text>
    </comment>
    <comment ref="L143" authorId="0" shapeId="0" xr:uid="{00000000-0006-0000-0200-000035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8" authorId="0" shapeId="0" xr:uid="{00000000-0006-0000-0200-000036000000}">
      <text>
        <r>
          <rPr>
            <b/>
            <sz val="12"/>
            <color indexed="16"/>
            <rFont val="Tahoma"/>
            <family val="2"/>
          </rPr>
          <t>NO se debe capturar</t>
        </r>
        <r>
          <rPr>
            <b/>
            <sz val="12"/>
            <color indexed="81"/>
            <rFont val="Tahoma"/>
            <family val="2"/>
          </rPr>
          <t>.
Aparece Automaticamente cuando se registra el Factor</t>
        </r>
      </text>
    </comment>
    <comment ref="L148" authorId="0" shapeId="0" xr:uid="{00000000-0006-0000-0200-000037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3" authorId="0" shapeId="0" xr:uid="{00000000-0006-0000-0200-000038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3" authorId="0" shapeId="0" xr:uid="{00000000-0006-0000-0200-000039000000}">
      <text>
        <r>
          <rPr>
            <b/>
            <sz val="12"/>
            <color indexed="16"/>
            <rFont val="Tahoma"/>
            <family val="2"/>
          </rPr>
          <t>NO se debe capturar</t>
        </r>
        <r>
          <rPr>
            <b/>
            <sz val="12"/>
            <color indexed="81"/>
            <rFont val="Tahoma"/>
            <family val="2"/>
          </rPr>
          <t>.
Aparece Automaticamente cuando se registra el Factor</t>
        </r>
      </text>
    </comment>
    <comment ref="L153" authorId="0" shapeId="0" xr:uid="{00000000-0006-0000-0200-00003A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8" authorId="0" shapeId="0" xr:uid="{00000000-0006-0000-0200-00003B000000}">
      <text>
        <r>
          <rPr>
            <b/>
            <sz val="12"/>
            <color indexed="16"/>
            <rFont val="Tahoma"/>
            <family val="2"/>
          </rPr>
          <t>NO se debe capturar</t>
        </r>
        <r>
          <rPr>
            <b/>
            <sz val="12"/>
            <color indexed="81"/>
            <rFont val="Tahoma"/>
            <family val="2"/>
          </rPr>
          <t>.
Aparece Automaticamente cuando se registra el Factor</t>
        </r>
      </text>
    </comment>
    <comment ref="L158" authorId="0" shapeId="0" xr:uid="{00000000-0006-0000-0200-00003C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3" authorId="0" shapeId="0" xr:uid="{00000000-0006-0000-0200-00003D000000}">
      <text>
        <r>
          <rPr>
            <b/>
            <sz val="12"/>
            <color indexed="16"/>
            <rFont val="Tahoma"/>
            <family val="2"/>
          </rPr>
          <t>NO se debe capturar</t>
        </r>
        <r>
          <rPr>
            <b/>
            <sz val="12"/>
            <color indexed="81"/>
            <rFont val="Tahoma"/>
            <family val="2"/>
          </rPr>
          <t>.
Aparece Automaticamente cuando se registra el Factor</t>
        </r>
      </text>
    </comment>
    <comment ref="L163" authorId="0" shapeId="0" xr:uid="{00000000-0006-0000-0200-00003E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8" authorId="0" shapeId="0" xr:uid="{00000000-0006-0000-0200-00003F000000}">
      <text>
        <r>
          <rPr>
            <b/>
            <sz val="12"/>
            <color indexed="16"/>
            <rFont val="Tahoma"/>
            <family val="2"/>
          </rPr>
          <t>NO se debe capturar</t>
        </r>
        <r>
          <rPr>
            <b/>
            <sz val="12"/>
            <color indexed="81"/>
            <rFont val="Tahoma"/>
            <family val="2"/>
          </rPr>
          <t>.
Aparece Automaticamente cuando se registra el Factor</t>
        </r>
      </text>
    </comment>
    <comment ref="L168" authorId="0" shapeId="0" xr:uid="{00000000-0006-0000-0200-000040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3" authorId="0" shapeId="0" xr:uid="{00000000-0006-0000-0200-000041000000}">
      <text>
        <r>
          <rPr>
            <b/>
            <sz val="12"/>
            <color indexed="16"/>
            <rFont val="Tahoma"/>
            <family val="2"/>
          </rPr>
          <t>NO se debe capturar</t>
        </r>
        <r>
          <rPr>
            <b/>
            <sz val="12"/>
            <color indexed="81"/>
            <rFont val="Tahoma"/>
            <family val="2"/>
          </rPr>
          <t>.
Aparece Automaticamente cuando se registra el Factor</t>
        </r>
      </text>
    </comment>
    <comment ref="L173" authorId="0" shapeId="0" xr:uid="{00000000-0006-0000-0200-000042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8" authorId="0" shapeId="0" xr:uid="{00000000-0006-0000-0200-000043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8" authorId="0" shapeId="0" xr:uid="{00000000-0006-0000-0200-000044000000}">
      <text>
        <r>
          <rPr>
            <b/>
            <sz val="12"/>
            <color indexed="16"/>
            <rFont val="Tahoma"/>
            <family val="2"/>
          </rPr>
          <t>NO se debe capturar</t>
        </r>
        <r>
          <rPr>
            <b/>
            <sz val="12"/>
            <color indexed="81"/>
            <rFont val="Tahoma"/>
            <family val="2"/>
          </rPr>
          <t>.
Aparece Automaticamente cuando se registra el Factor</t>
        </r>
      </text>
    </comment>
    <comment ref="L178" authorId="0" shapeId="0" xr:uid="{00000000-0006-0000-0200-000045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3" authorId="0" shapeId="0" xr:uid="{00000000-0006-0000-0200-000046000000}">
      <text>
        <r>
          <rPr>
            <b/>
            <sz val="12"/>
            <color indexed="16"/>
            <rFont val="Tahoma"/>
            <family val="2"/>
          </rPr>
          <t>NO se debe capturar</t>
        </r>
        <r>
          <rPr>
            <b/>
            <sz val="12"/>
            <color indexed="81"/>
            <rFont val="Tahoma"/>
            <family val="2"/>
          </rPr>
          <t>.
Aparece Automaticamente cuando se registra el Factor</t>
        </r>
      </text>
    </comment>
    <comment ref="L183" authorId="0" shapeId="0" xr:uid="{00000000-0006-0000-0200-000047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8" authorId="0" shapeId="0" xr:uid="{00000000-0006-0000-0200-000048000000}">
      <text>
        <r>
          <rPr>
            <b/>
            <sz val="12"/>
            <color indexed="16"/>
            <rFont val="Tahoma"/>
            <family val="2"/>
          </rPr>
          <t>NO se debe capturar</t>
        </r>
        <r>
          <rPr>
            <b/>
            <sz val="12"/>
            <color indexed="81"/>
            <rFont val="Tahoma"/>
            <family val="2"/>
          </rPr>
          <t>.
Aparece Automaticamente cuando se registra el Factor</t>
        </r>
      </text>
    </comment>
    <comment ref="L188" authorId="0" shapeId="0" xr:uid="{00000000-0006-0000-0200-000049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3" authorId="0" shapeId="0" xr:uid="{00000000-0006-0000-0200-00004A000000}">
      <text>
        <r>
          <rPr>
            <b/>
            <sz val="12"/>
            <color indexed="16"/>
            <rFont val="Tahoma"/>
            <family val="2"/>
          </rPr>
          <t>NO se debe capturar</t>
        </r>
        <r>
          <rPr>
            <b/>
            <sz val="12"/>
            <color indexed="81"/>
            <rFont val="Tahoma"/>
            <family val="2"/>
          </rPr>
          <t>.
Aparece Automaticamente cuando se registra el Factor</t>
        </r>
      </text>
    </comment>
    <comment ref="L193" authorId="0" shapeId="0" xr:uid="{00000000-0006-0000-0200-00004B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8" authorId="0" shapeId="0" xr:uid="{00000000-0006-0000-0200-00004C000000}">
      <text>
        <r>
          <rPr>
            <b/>
            <sz val="12"/>
            <color indexed="16"/>
            <rFont val="Tahoma"/>
            <family val="2"/>
          </rPr>
          <t>NO se debe capturar</t>
        </r>
        <r>
          <rPr>
            <b/>
            <sz val="12"/>
            <color indexed="81"/>
            <rFont val="Tahoma"/>
            <family val="2"/>
          </rPr>
          <t>.
Aparece Automaticamente cuando se registra el Factor</t>
        </r>
      </text>
    </comment>
    <comment ref="L198" authorId="0" shapeId="0" xr:uid="{00000000-0006-0000-0200-00004D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3" authorId="0" shapeId="0" xr:uid="{00000000-0006-0000-0200-00004E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3" authorId="0" shapeId="0" xr:uid="{00000000-0006-0000-0200-00004F000000}">
      <text>
        <r>
          <rPr>
            <b/>
            <sz val="12"/>
            <color indexed="16"/>
            <rFont val="Tahoma"/>
            <family val="2"/>
          </rPr>
          <t>NO se debe capturar</t>
        </r>
        <r>
          <rPr>
            <b/>
            <sz val="12"/>
            <color indexed="81"/>
            <rFont val="Tahoma"/>
            <family val="2"/>
          </rPr>
          <t>.
Aparece Automaticamente cuando se registra el Factor</t>
        </r>
      </text>
    </comment>
    <comment ref="L203" authorId="0" shapeId="0" xr:uid="{00000000-0006-0000-0200-000050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8" authorId="0" shapeId="0" xr:uid="{00000000-0006-0000-0200-000051000000}">
      <text>
        <r>
          <rPr>
            <b/>
            <sz val="12"/>
            <color indexed="16"/>
            <rFont val="Tahoma"/>
            <family val="2"/>
          </rPr>
          <t>NO se debe capturar</t>
        </r>
        <r>
          <rPr>
            <b/>
            <sz val="12"/>
            <color indexed="81"/>
            <rFont val="Tahoma"/>
            <family val="2"/>
          </rPr>
          <t>.
Aparece Automaticamente cuando se registra el Factor</t>
        </r>
      </text>
    </comment>
    <comment ref="L208" authorId="0" shapeId="0" xr:uid="{00000000-0006-0000-0200-000052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3" authorId="0" shapeId="0" xr:uid="{00000000-0006-0000-0200-000053000000}">
      <text>
        <r>
          <rPr>
            <b/>
            <sz val="12"/>
            <color indexed="16"/>
            <rFont val="Tahoma"/>
            <family val="2"/>
          </rPr>
          <t>NO se debe capturar</t>
        </r>
        <r>
          <rPr>
            <b/>
            <sz val="12"/>
            <color indexed="81"/>
            <rFont val="Tahoma"/>
            <family val="2"/>
          </rPr>
          <t>.
Aparece Automaticamente cuando se registra el Factor</t>
        </r>
      </text>
    </comment>
    <comment ref="L213" authorId="0" shapeId="0" xr:uid="{00000000-0006-0000-0200-000054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8" authorId="0" shapeId="0" xr:uid="{00000000-0006-0000-0200-000055000000}">
      <text>
        <r>
          <rPr>
            <b/>
            <sz val="12"/>
            <color indexed="16"/>
            <rFont val="Tahoma"/>
            <family val="2"/>
          </rPr>
          <t>NO se debe capturar</t>
        </r>
        <r>
          <rPr>
            <b/>
            <sz val="12"/>
            <color indexed="81"/>
            <rFont val="Tahoma"/>
            <family val="2"/>
          </rPr>
          <t>.
Aparece Automaticamente cuando se registra el Factor</t>
        </r>
      </text>
    </comment>
    <comment ref="L218" authorId="0" shapeId="0" xr:uid="{00000000-0006-0000-0200-000056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3" authorId="0" shapeId="0" xr:uid="{00000000-0006-0000-0200-000057000000}">
      <text>
        <r>
          <rPr>
            <b/>
            <sz val="12"/>
            <color indexed="16"/>
            <rFont val="Tahoma"/>
            <family val="2"/>
          </rPr>
          <t>NO se debe capturar</t>
        </r>
        <r>
          <rPr>
            <b/>
            <sz val="12"/>
            <color indexed="81"/>
            <rFont val="Tahoma"/>
            <family val="2"/>
          </rPr>
          <t>.
Aparece Automaticamente cuando se registra el Factor</t>
        </r>
      </text>
    </comment>
    <comment ref="L223" authorId="0" shapeId="0" xr:uid="{00000000-0006-0000-0200-000058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28" authorId="0" shapeId="0" xr:uid="{00000000-0006-0000-0200-000059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28" authorId="0" shapeId="0" xr:uid="{00000000-0006-0000-0200-00005A000000}">
      <text>
        <r>
          <rPr>
            <b/>
            <sz val="12"/>
            <color indexed="16"/>
            <rFont val="Tahoma"/>
            <family val="2"/>
          </rPr>
          <t>NO se debe capturar</t>
        </r>
        <r>
          <rPr>
            <b/>
            <sz val="12"/>
            <color indexed="81"/>
            <rFont val="Tahoma"/>
            <family val="2"/>
          </rPr>
          <t>.
Aparece Automaticamente cuando se registra el Factor</t>
        </r>
      </text>
    </comment>
    <comment ref="L228" authorId="0" shapeId="0" xr:uid="{00000000-0006-0000-0200-00005B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3" authorId="0" shapeId="0" xr:uid="{00000000-0006-0000-0200-00005C000000}">
      <text>
        <r>
          <rPr>
            <b/>
            <sz val="12"/>
            <color indexed="16"/>
            <rFont val="Tahoma"/>
            <family val="2"/>
          </rPr>
          <t>NO se debe capturar</t>
        </r>
        <r>
          <rPr>
            <b/>
            <sz val="12"/>
            <color indexed="81"/>
            <rFont val="Tahoma"/>
            <family val="2"/>
          </rPr>
          <t>.
Aparece Automaticamente cuando se registra el Factor</t>
        </r>
      </text>
    </comment>
    <comment ref="L233" authorId="0" shapeId="0" xr:uid="{00000000-0006-0000-0200-00005D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8" authorId="0" shapeId="0" xr:uid="{00000000-0006-0000-0200-00005E000000}">
      <text>
        <r>
          <rPr>
            <b/>
            <sz val="12"/>
            <color indexed="16"/>
            <rFont val="Tahoma"/>
            <family val="2"/>
          </rPr>
          <t>NO se debe capturar</t>
        </r>
        <r>
          <rPr>
            <b/>
            <sz val="12"/>
            <color indexed="81"/>
            <rFont val="Tahoma"/>
            <family val="2"/>
          </rPr>
          <t>.
Aparece Automaticamente cuando se registra el Factor</t>
        </r>
      </text>
    </comment>
    <comment ref="L238" authorId="0" shapeId="0" xr:uid="{00000000-0006-0000-0200-00005F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3" authorId="0" shapeId="0" xr:uid="{00000000-0006-0000-0200-000060000000}">
      <text>
        <r>
          <rPr>
            <b/>
            <sz val="12"/>
            <color indexed="16"/>
            <rFont val="Tahoma"/>
            <family val="2"/>
          </rPr>
          <t>NO se debe capturar</t>
        </r>
        <r>
          <rPr>
            <b/>
            <sz val="12"/>
            <color indexed="81"/>
            <rFont val="Tahoma"/>
            <family val="2"/>
          </rPr>
          <t>.
Aparece Automaticamente cuando se registra el Factor</t>
        </r>
      </text>
    </comment>
    <comment ref="L243" authorId="0" shapeId="0" xr:uid="{00000000-0006-0000-0200-000061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8" authorId="0" shapeId="0" xr:uid="{00000000-0006-0000-0200-000062000000}">
      <text>
        <r>
          <rPr>
            <b/>
            <sz val="12"/>
            <color indexed="16"/>
            <rFont val="Tahoma"/>
            <family val="2"/>
          </rPr>
          <t>NO se debe capturar</t>
        </r>
        <r>
          <rPr>
            <b/>
            <sz val="12"/>
            <color indexed="81"/>
            <rFont val="Tahoma"/>
            <family val="2"/>
          </rPr>
          <t>.
Aparece Automaticamente cuando se registra el Factor</t>
        </r>
      </text>
    </comment>
    <comment ref="L248" authorId="0" shapeId="0" xr:uid="{00000000-0006-0000-0200-000063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3" authorId="0" shapeId="0" xr:uid="{00000000-0006-0000-0200-000064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3" authorId="0" shapeId="0" xr:uid="{00000000-0006-0000-0200-000065000000}">
      <text>
        <r>
          <rPr>
            <b/>
            <sz val="12"/>
            <color indexed="16"/>
            <rFont val="Tahoma"/>
            <family val="2"/>
          </rPr>
          <t>NO se debe capturar</t>
        </r>
        <r>
          <rPr>
            <b/>
            <sz val="12"/>
            <color indexed="81"/>
            <rFont val="Tahoma"/>
            <family val="2"/>
          </rPr>
          <t>.
Aparece Automaticamente cuando se registra el Factor</t>
        </r>
      </text>
    </comment>
    <comment ref="L253" authorId="0" shapeId="0" xr:uid="{00000000-0006-0000-0200-000066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58" authorId="0" shapeId="0" xr:uid="{00000000-0006-0000-0200-000067000000}">
      <text>
        <r>
          <rPr>
            <b/>
            <sz val="12"/>
            <color indexed="16"/>
            <rFont val="Tahoma"/>
            <family val="2"/>
          </rPr>
          <t>NO se debe capturar</t>
        </r>
        <r>
          <rPr>
            <b/>
            <sz val="12"/>
            <color indexed="81"/>
            <rFont val="Tahoma"/>
            <family val="2"/>
          </rPr>
          <t>.
Aparece Automaticamente cuando se registra el Factor</t>
        </r>
      </text>
    </comment>
    <comment ref="L258" authorId="0" shapeId="0" xr:uid="{00000000-0006-0000-0200-000068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3" authorId="0" shapeId="0" xr:uid="{00000000-0006-0000-0200-000069000000}">
      <text>
        <r>
          <rPr>
            <b/>
            <sz val="12"/>
            <color indexed="16"/>
            <rFont val="Tahoma"/>
            <family val="2"/>
          </rPr>
          <t>NO se debe capturar</t>
        </r>
        <r>
          <rPr>
            <b/>
            <sz val="12"/>
            <color indexed="81"/>
            <rFont val="Tahoma"/>
            <family val="2"/>
          </rPr>
          <t>.
Aparece Automaticamente cuando se registra el Factor</t>
        </r>
      </text>
    </comment>
    <comment ref="L263" authorId="0" shapeId="0" xr:uid="{00000000-0006-0000-0200-00006A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8" authorId="0" shapeId="0" xr:uid="{00000000-0006-0000-0200-00006B000000}">
      <text>
        <r>
          <rPr>
            <b/>
            <sz val="12"/>
            <color indexed="16"/>
            <rFont val="Tahoma"/>
            <family val="2"/>
          </rPr>
          <t>NO se debe capturar</t>
        </r>
        <r>
          <rPr>
            <b/>
            <sz val="12"/>
            <color indexed="81"/>
            <rFont val="Tahoma"/>
            <family val="2"/>
          </rPr>
          <t>.
Aparece Automaticamente cuando se registra el Factor</t>
        </r>
      </text>
    </comment>
    <comment ref="L268" authorId="0" shapeId="0" xr:uid="{00000000-0006-0000-0200-00006C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3" authorId="0" shapeId="0" xr:uid="{00000000-0006-0000-0200-00006D000000}">
      <text>
        <r>
          <rPr>
            <b/>
            <sz val="12"/>
            <color indexed="16"/>
            <rFont val="Tahoma"/>
            <family val="2"/>
          </rPr>
          <t>NO se debe capturar</t>
        </r>
        <r>
          <rPr>
            <b/>
            <sz val="12"/>
            <color indexed="81"/>
            <rFont val="Tahoma"/>
            <family val="2"/>
          </rPr>
          <t>.
Aparece Automaticamente cuando se registra el Factor</t>
        </r>
      </text>
    </comment>
    <comment ref="L273" authorId="0" shapeId="0" xr:uid="{00000000-0006-0000-0200-00006E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78" authorId="0" shapeId="0" xr:uid="{00000000-0006-0000-0200-00006F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78" authorId="0" shapeId="0" xr:uid="{00000000-0006-0000-0200-000070000000}">
      <text>
        <r>
          <rPr>
            <b/>
            <sz val="12"/>
            <color indexed="16"/>
            <rFont val="Tahoma"/>
            <family val="2"/>
          </rPr>
          <t>NO se debe capturar</t>
        </r>
        <r>
          <rPr>
            <b/>
            <sz val="12"/>
            <color indexed="81"/>
            <rFont val="Tahoma"/>
            <family val="2"/>
          </rPr>
          <t>.
Aparece Automaticamente cuando se registra el Factor</t>
        </r>
      </text>
    </comment>
    <comment ref="L278" authorId="0" shapeId="0" xr:uid="{00000000-0006-0000-0200-000071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83" authorId="0" shapeId="0" xr:uid="{00000000-0006-0000-0200-000072000000}">
      <text>
        <r>
          <rPr>
            <b/>
            <sz val="12"/>
            <color indexed="16"/>
            <rFont val="Tahoma"/>
            <family val="2"/>
          </rPr>
          <t>NO se debe capturar</t>
        </r>
        <r>
          <rPr>
            <b/>
            <sz val="12"/>
            <color indexed="81"/>
            <rFont val="Tahoma"/>
            <family val="2"/>
          </rPr>
          <t>.
Aparece Automaticamente cuando se registra el Factor</t>
        </r>
      </text>
    </comment>
    <comment ref="L283" authorId="0" shapeId="0" xr:uid="{00000000-0006-0000-0200-000073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88" authorId="0" shapeId="0" xr:uid="{00000000-0006-0000-0200-000074000000}">
      <text>
        <r>
          <rPr>
            <b/>
            <sz val="12"/>
            <color indexed="16"/>
            <rFont val="Tahoma"/>
            <family val="2"/>
          </rPr>
          <t>NO se debe capturar</t>
        </r>
        <r>
          <rPr>
            <b/>
            <sz val="12"/>
            <color indexed="81"/>
            <rFont val="Tahoma"/>
            <family val="2"/>
          </rPr>
          <t>.
Aparece Automaticamente cuando se registra el Factor</t>
        </r>
      </text>
    </comment>
    <comment ref="L288" authorId="0" shapeId="0" xr:uid="{00000000-0006-0000-0200-000075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3" authorId="0" shapeId="0" xr:uid="{00000000-0006-0000-0200-000076000000}">
      <text>
        <r>
          <rPr>
            <b/>
            <sz val="12"/>
            <color indexed="16"/>
            <rFont val="Tahoma"/>
            <family val="2"/>
          </rPr>
          <t>NO se debe capturar</t>
        </r>
        <r>
          <rPr>
            <b/>
            <sz val="12"/>
            <color indexed="81"/>
            <rFont val="Tahoma"/>
            <family val="2"/>
          </rPr>
          <t>.
Aparece Automaticamente cuando se registra el Factor</t>
        </r>
      </text>
    </comment>
    <comment ref="L293" authorId="0" shapeId="0" xr:uid="{00000000-0006-0000-0200-000077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8" authorId="0" shapeId="0" xr:uid="{00000000-0006-0000-0200-000078000000}">
      <text>
        <r>
          <rPr>
            <b/>
            <sz val="12"/>
            <color indexed="16"/>
            <rFont val="Tahoma"/>
            <family val="2"/>
          </rPr>
          <t>NO se debe capturar</t>
        </r>
        <r>
          <rPr>
            <b/>
            <sz val="12"/>
            <color indexed="81"/>
            <rFont val="Tahoma"/>
            <family val="2"/>
          </rPr>
          <t>.
Aparece Automaticamente cuando se registra el Factor</t>
        </r>
      </text>
    </comment>
    <comment ref="L298" authorId="0" shapeId="0" xr:uid="{00000000-0006-0000-0200-000079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3" authorId="0" shapeId="0" xr:uid="{00000000-0006-0000-0200-00007A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3" authorId="0" shapeId="0" xr:uid="{00000000-0006-0000-0200-00007B000000}">
      <text>
        <r>
          <rPr>
            <b/>
            <sz val="12"/>
            <color indexed="16"/>
            <rFont val="Tahoma"/>
            <family val="2"/>
          </rPr>
          <t>NO se debe capturar</t>
        </r>
        <r>
          <rPr>
            <b/>
            <sz val="12"/>
            <color indexed="81"/>
            <rFont val="Tahoma"/>
            <family val="2"/>
          </rPr>
          <t>.
Aparece Automaticamente cuando se registra el Factor</t>
        </r>
      </text>
    </comment>
    <comment ref="L303" authorId="0" shapeId="0" xr:uid="{00000000-0006-0000-0200-00007C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08" authorId="0" shapeId="0" xr:uid="{00000000-0006-0000-0200-00007D000000}">
      <text>
        <r>
          <rPr>
            <b/>
            <sz val="12"/>
            <color indexed="16"/>
            <rFont val="Tahoma"/>
            <family val="2"/>
          </rPr>
          <t>NO se debe capturar</t>
        </r>
        <r>
          <rPr>
            <b/>
            <sz val="12"/>
            <color indexed="81"/>
            <rFont val="Tahoma"/>
            <family val="2"/>
          </rPr>
          <t>.
Aparece Automaticamente cuando se registra el Factor</t>
        </r>
      </text>
    </comment>
    <comment ref="L308" authorId="0" shapeId="0" xr:uid="{00000000-0006-0000-0200-00007E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3" authorId="0" shapeId="0" xr:uid="{00000000-0006-0000-0200-00007F000000}">
      <text>
        <r>
          <rPr>
            <b/>
            <sz val="12"/>
            <color indexed="16"/>
            <rFont val="Tahoma"/>
            <family val="2"/>
          </rPr>
          <t>NO se debe capturar</t>
        </r>
        <r>
          <rPr>
            <b/>
            <sz val="12"/>
            <color indexed="81"/>
            <rFont val="Tahoma"/>
            <family val="2"/>
          </rPr>
          <t>.
Aparece Automaticamente cuando se registra el Factor</t>
        </r>
      </text>
    </comment>
    <comment ref="L313" authorId="0" shapeId="0" xr:uid="{00000000-0006-0000-0200-000080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8" authorId="0" shapeId="0" xr:uid="{00000000-0006-0000-0200-000081000000}">
      <text>
        <r>
          <rPr>
            <b/>
            <sz val="12"/>
            <color indexed="16"/>
            <rFont val="Tahoma"/>
            <family val="2"/>
          </rPr>
          <t>NO se debe capturar</t>
        </r>
        <r>
          <rPr>
            <b/>
            <sz val="12"/>
            <color indexed="81"/>
            <rFont val="Tahoma"/>
            <family val="2"/>
          </rPr>
          <t>.
Aparece Automaticamente cuando se registra el Factor</t>
        </r>
      </text>
    </comment>
    <comment ref="L318" authorId="0" shapeId="0" xr:uid="{00000000-0006-0000-0200-000082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3" authorId="0" shapeId="0" xr:uid="{00000000-0006-0000-0200-000083000000}">
      <text>
        <r>
          <rPr>
            <b/>
            <sz val="12"/>
            <color indexed="16"/>
            <rFont val="Tahoma"/>
            <family val="2"/>
          </rPr>
          <t>NO se debe capturar</t>
        </r>
        <r>
          <rPr>
            <b/>
            <sz val="12"/>
            <color indexed="81"/>
            <rFont val="Tahoma"/>
            <family val="2"/>
          </rPr>
          <t>.
Aparece Automaticamente cuando se registra el Factor</t>
        </r>
      </text>
    </comment>
    <comment ref="L323" authorId="0" shapeId="0" xr:uid="{00000000-0006-0000-0200-000084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28" authorId="0" shapeId="0" xr:uid="{00000000-0006-0000-0200-000085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28" authorId="0" shapeId="0" xr:uid="{00000000-0006-0000-0200-000086000000}">
      <text>
        <r>
          <rPr>
            <b/>
            <sz val="12"/>
            <color indexed="16"/>
            <rFont val="Tahoma"/>
            <family val="2"/>
          </rPr>
          <t>NO se debe capturar</t>
        </r>
        <r>
          <rPr>
            <b/>
            <sz val="12"/>
            <color indexed="81"/>
            <rFont val="Tahoma"/>
            <family val="2"/>
          </rPr>
          <t>.
Aparece Automaticamente cuando se registra el Factor</t>
        </r>
      </text>
    </comment>
    <comment ref="L328" authorId="0" shapeId="0" xr:uid="{00000000-0006-0000-0200-000087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3" authorId="0" shapeId="0" xr:uid="{00000000-0006-0000-0200-000088000000}">
      <text>
        <r>
          <rPr>
            <b/>
            <sz val="12"/>
            <color indexed="16"/>
            <rFont val="Tahoma"/>
            <family val="2"/>
          </rPr>
          <t>NO se debe capturar</t>
        </r>
        <r>
          <rPr>
            <b/>
            <sz val="12"/>
            <color indexed="81"/>
            <rFont val="Tahoma"/>
            <family val="2"/>
          </rPr>
          <t>.
Aparece Automaticamente cuando se registra el Factor</t>
        </r>
      </text>
    </comment>
    <comment ref="L333" authorId="0" shapeId="0" xr:uid="{00000000-0006-0000-0200-000089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8" authorId="0" shapeId="0" xr:uid="{00000000-0006-0000-0200-00008A000000}">
      <text>
        <r>
          <rPr>
            <b/>
            <sz val="12"/>
            <color indexed="16"/>
            <rFont val="Tahoma"/>
            <family val="2"/>
          </rPr>
          <t>NO se debe capturar</t>
        </r>
        <r>
          <rPr>
            <b/>
            <sz val="12"/>
            <color indexed="81"/>
            <rFont val="Tahoma"/>
            <family val="2"/>
          </rPr>
          <t>.
Aparece Automaticamente cuando se registra el Factor</t>
        </r>
      </text>
    </comment>
    <comment ref="L338" authorId="0" shapeId="0" xr:uid="{00000000-0006-0000-0200-00008B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3" authorId="0" shapeId="0" xr:uid="{00000000-0006-0000-0200-00008C000000}">
      <text>
        <r>
          <rPr>
            <b/>
            <sz val="12"/>
            <color indexed="16"/>
            <rFont val="Tahoma"/>
            <family val="2"/>
          </rPr>
          <t>NO se debe capturar</t>
        </r>
        <r>
          <rPr>
            <b/>
            <sz val="12"/>
            <color indexed="81"/>
            <rFont val="Tahoma"/>
            <family val="2"/>
          </rPr>
          <t>.
Aparece Automaticamente cuando se registra el Factor</t>
        </r>
      </text>
    </comment>
    <comment ref="L343" authorId="0" shapeId="0" xr:uid="{00000000-0006-0000-0200-00008D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8" authorId="0" shapeId="0" xr:uid="{00000000-0006-0000-0200-00008E000000}">
      <text>
        <r>
          <rPr>
            <b/>
            <sz val="12"/>
            <color indexed="16"/>
            <rFont val="Tahoma"/>
            <family val="2"/>
          </rPr>
          <t>NO se debe capturar</t>
        </r>
        <r>
          <rPr>
            <b/>
            <sz val="12"/>
            <color indexed="81"/>
            <rFont val="Tahoma"/>
            <family val="2"/>
          </rPr>
          <t>.
Aparece Automaticamente cuando se registra el Factor</t>
        </r>
      </text>
    </comment>
    <comment ref="L348" authorId="0" shapeId="0" xr:uid="{00000000-0006-0000-0200-00008F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3" authorId="0" shapeId="0" xr:uid="{00000000-0006-0000-0200-000090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3" authorId="0" shapeId="0" xr:uid="{00000000-0006-0000-0200-000091000000}">
      <text>
        <r>
          <rPr>
            <b/>
            <sz val="12"/>
            <color indexed="16"/>
            <rFont val="Tahoma"/>
            <family val="2"/>
          </rPr>
          <t>NO se debe capturar</t>
        </r>
        <r>
          <rPr>
            <b/>
            <sz val="12"/>
            <color indexed="81"/>
            <rFont val="Tahoma"/>
            <family val="2"/>
          </rPr>
          <t>.
Aparece Automaticamente cuando se registra el Factor</t>
        </r>
      </text>
    </comment>
    <comment ref="L353" authorId="0" shapeId="0" xr:uid="{00000000-0006-0000-0200-000092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8" authorId="0" shapeId="0" xr:uid="{00000000-0006-0000-0200-000093000000}">
      <text>
        <r>
          <rPr>
            <b/>
            <sz val="12"/>
            <color indexed="16"/>
            <rFont val="Tahoma"/>
            <family val="2"/>
          </rPr>
          <t>NO se debe capturar</t>
        </r>
        <r>
          <rPr>
            <b/>
            <sz val="12"/>
            <color indexed="81"/>
            <rFont val="Tahoma"/>
            <family val="2"/>
          </rPr>
          <t>.
Aparece Automaticamente cuando se registra el Factor</t>
        </r>
      </text>
    </comment>
    <comment ref="L358" authorId="0" shapeId="0" xr:uid="{00000000-0006-0000-0200-000094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3" authorId="0" shapeId="0" xr:uid="{00000000-0006-0000-0200-000095000000}">
      <text>
        <r>
          <rPr>
            <b/>
            <sz val="12"/>
            <color indexed="16"/>
            <rFont val="Tahoma"/>
            <family val="2"/>
          </rPr>
          <t>NO se debe capturar</t>
        </r>
        <r>
          <rPr>
            <b/>
            <sz val="12"/>
            <color indexed="81"/>
            <rFont val="Tahoma"/>
            <family val="2"/>
          </rPr>
          <t>.
Aparece Automaticamente cuando se registra el Factor</t>
        </r>
      </text>
    </comment>
    <comment ref="L363" authorId="0" shapeId="0" xr:uid="{00000000-0006-0000-0200-000096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8" authorId="0" shapeId="0" xr:uid="{00000000-0006-0000-0200-000097000000}">
      <text>
        <r>
          <rPr>
            <b/>
            <sz val="12"/>
            <color indexed="16"/>
            <rFont val="Tahoma"/>
            <family val="2"/>
          </rPr>
          <t>NO se debe capturar</t>
        </r>
        <r>
          <rPr>
            <b/>
            <sz val="12"/>
            <color indexed="81"/>
            <rFont val="Tahoma"/>
            <family val="2"/>
          </rPr>
          <t>.
Aparece Automaticamente cuando se registra el Factor</t>
        </r>
      </text>
    </comment>
    <comment ref="L368" authorId="0" shapeId="0" xr:uid="{00000000-0006-0000-0200-000098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3" authorId="0" shapeId="0" xr:uid="{00000000-0006-0000-0200-000099000000}">
      <text>
        <r>
          <rPr>
            <b/>
            <sz val="12"/>
            <color indexed="16"/>
            <rFont val="Tahoma"/>
            <family val="2"/>
          </rPr>
          <t>NO se debe capturar</t>
        </r>
        <r>
          <rPr>
            <b/>
            <sz val="12"/>
            <color indexed="81"/>
            <rFont val="Tahoma"/>
            <family val="2"/>
          </rPr>
          <t>.
Aparece Automaticamente cuando se registra el Factor</t>
        </r>
      </text>
    </comment>
    <comment ref="L373" authorId="0" shapeId="0" xr:uid="{00000000-0006-0000-0200-00009A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78" authorId="0" shapeId="0" xr:uid="{00000000-0006-0000-0200-00009B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78" authorId="0" shapeId="0" xr:uid="{00000000-0006-0000-0200-00009C000000}">
      <text>
        <r>
          <rPr>
            <b/>
            <sz val="12"/>
            <color indexed="16"/>
            <rFont val="Tahoma"/>
            <family val="2"/>
          </rPr>
          <t>NO se debe capturar</t>
        </r>
        <r>
          <rPr>
            <b/>
            <sz val="12"/>
            <color indexed="81"/>
            <rFont val="Tahoma"/>
            <family val="2"/>
          </rPr>
          <t>.
Aparece Automaticamente cuando se registra el Factor</t>
        </r>
      </text>
    </comment>
    <comment ref="L378" authorId="0" shapeId="0" xr:uid="{00000000-0006-0000-0200-00009D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3" authorId="0" shapeId="0" xr:uid="{00000000-0006-0000-0200-00009E000000}">
      <text>
        <r>
          <rPr>
            <b/>
            <sz val="12"/>
            <color indexed="16"/>
            <rFont val="Tahoma"/>
            <family val="2"/>
          </rPr>
          <t>NO se debe capturar</t>
        </r>
        <r>
          <rPr>
            <b/>
            <sz val="12"/>
            <color indexed="81"/>
            <rFont val="Tahoma"/>
            <family val="2"/>
          </rPr>
          <t>.
Aparece Automaticamente cuando se registra el Factor</t>
        </r>
      </text>
    </comment>
    <comment ref="L383" authorId="0" shapeId="0" xr:uid="{00000000-0006-0000-0200-00009F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8" authorId="0" shapeId="0" xr:uid="{00000000-0006-0000-0200-0000A0000000}">
      <text>
        <r>
          <rPr>
            <b/>
            <sz val="12"/>
            <color indexed="16"/>
            <rFont val="Tahoma"/>
            <family val="2"/>
          </rPr>
          <t>NO se debe capturar</t>
        </r>
        <r>
          <rPr>
            <b/>
            <sz val="12"/>
            <color indexed="81"/>
            <rFont val="Tahoma"/>
            <family val="2"/>
          </rPr>
          <t>.
Aparece Automaticamente cuando se registra el Factor</t>
        </r>
      </text>
    </comment>
    <comment ref="L388" authorId="0" shapeId="0" xr:uid="{00000000-0006-0000-0200-0000A1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3" authorId="0" shapeId="0" xr:uid="{00000000-0006-0000-0200-0000A2000000}">
      <text>
        <r>
          <rPr>
            <b/>
            <sz val="12"/>
            <color indexed="16"/>
            <rFont val="Tahoma"/>
            <family val="2"/>
          </rPr>
          <t>NO se debe capturar</t>
        </r>
        <r>
          <rPr>
            <b/>
            <sz val="12"/>
            <color indexed="81"/>
            <rFont val="Tahoma"/>
            <family val="2"/>
          </rPr>
          <t>.
Aparece Automaticamente cuando se registra el Factor</t>
        </r>
      </text>
    </comment>
    <comment ref="L393" authorId="0" shapeId="0" xr:uid="{00000000-0006-0000-0200-0000A3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8" authorId="0" shapeId="0" xr:uid="{00000000-0006-0000-0200-0000A4000000}">
      <text>
        <r>
          <rPr>
            <b/>
            <sz val="12"/>
            <color indexed="16"/>
            <rFont val="Tahoma"/>
            <family val="2"/>
          </rPr>
          <t>NO se debe capturar</t>
        </r>
        <r>
          <rPr>
            <b/>
            <sz val="12"/>
            <color indexed="81"/>
            <rFont val="Tahoma"/>
            <family val="2"/>
          </rPr>
          <t>.
Aparece Automaticamente cuando se registra el Factor</t>
        </r>
      </text>
    </comment>
    <comment ref="L398" authorId="0" shapeId="0" xr:uid="{00000000-0006-0000-0200-0000A5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03" authorId="0" shapeId="0" xr:uid="{00000000-0006-0000-0200-0000A6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03" authorId="0" shapeId="0" xr:uid="{00000000-0006-0000-0200-0000A7000000}">
      <text>
        <r>
          <rPr>
            <b/>
            <sz val="12"/>
            <color indexed="16"/>
            <rFont val="Tahoma"/>
            <family val="2"/>
          </rPr>
          <t>NO se debe capturar</t>
        </r>
        <r>
          <rPr>
            <b/>
            <sz val="12"/>
            <color indexed="81"/>
            <rFont val="Tahoma"/>
            <family val="2"/>
          </rPr>
          <t>.
Aparece Automaticamente cuando se registra el Factor</t>
        </r>
      </text>
    </comment>
    <comment ref="L403" authorId="0" shapeId="0" xr:uid="{00000000-0006-0000-0200-0000A8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8" authorId="0" shapeId="0" xr:uid="{00000000-0006-0000-0200-0000A9000000}">
      <text>
        <r>
          <rPr>
            <b/>
            <sz val="12"/>
            <color indexed="16"/>
            <rFont val="Tahoma"/>
            <family val="2"/>
          </rPr>
          <t>NO se debe capturar</t>
        </r>
        <r>
          <rPr>
            <b/>
            <sz val="12"/>
            <color indexed="81"/>
            <rFont val="Tahoma"/>
            <family val="2"/>
          </rPr>
          <t>.
Aparece Automaticamente cuando se registra el Factor</t>
        </r>
      </text>
    </comment>
    <comment ref="L408" authorId="0" shapeId="0" xr:uid="{00000000-0006-0000-0200-0000AA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3" authorId="0" shapeId="0" xr:uid="{00000000-0006-0000-0200-0000AB000000}">
      <text>
        <r>
          <rPr>
            <b/>
            <sz val="12"/>
            <color indexed="16"/>
            <rFont val="Tahoma"/>
            <family val="2"/>
          </rPr>
          <t>NO se debe capturar</t>
        </r>
        <r>
          <rPr>
            <b/>
            <sz val="12"/>
            <color indexed="81"/>
            <rFont val="Tahoma"/>
            <family val="2"/>
          </rPr>
          <t>.
Aparece Automaticamente cuando se registra el Factor</t>
        </r>
      </text>
    </comment>
    <comment ref="L413" authorId="0" shapeId="0" xr:uid="{00000000-0006-0000-0200-0000AC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8" authorId="0" shapeId="0" xr:uid="{00000000-0006-0000-0200-0000AD000000}">
      <text>
        <r>
          <rPr>
            <b/>
            <sz val="12"/>
            <color indexed="16"/>
            <rFont val="Tahoma"/>
            <family val="2"/>
          </rPr>
          <t>NO se debe capturar</t>
        </r>
        <r>
          <rPr>
            <b/>
            <sz val="12"/>
            <color indexed="81"/>
            <rFont val="Tahoma"/>
            <family val="2"/>
          </rPr>
          <t>.
Aparece Automaticamente cuando se registra el Factor</t>
        </r>
      </text>
    </comment>
    <comment ref="L418" authorId="0" shapeId="0" xr:uid="{00000000-0006-0000-0200-0000AE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23" authorId="0" shapeId="0" xr:uid="{00000000-0006-0000-0200-0000AF000000}">
      <text>
        <r>
          <rPr>
            <b/>
            <sz val="12"/>
            <color indexed="16"/>
            <rFont val="Tahoma"/>
            <family val="2"/>
          </rPr>
          <t>NO se debe capturar</t>
        </r>
        <r>
          <rPr>
            <b/>
            <sz val="12"/>
            <color indexed="81"/>
            <rFont val="Tahoma"/>
            <family val="2"/>
          </rPr>
          <t>.
Aparece Automaticamente cuando se registra el Factor</t>
        </r>
      </text>
    </comment>
    <comment ref="L423" authorId="0" shapeId="0" xr:uid="{00000000-0006-0000-0200-0000B0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28" authorId="0" shapeId="0" xr:uid="{00000000-0006-0000-0200-0000B1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28" authorId="0" shapeId="0" xr:uid="{00000000-0006-0000-0200-0000B2000000}">
      <text>
        <r>
          <rPr>
            <b/>
            <sz val="12"/>
            <color indexed="16"/>
            <rFont val="Tahoma"/>
            <family val="2"/>
          </rPr>
          <t>NO se debe capturar</t>
        </r>
        <r>
          <rPr>
            <b/>
            <sz val="12"/>
            <color indexed="81"/>
            <rFont val="Tahoma"/>
            <family val="2"/>
          </rPr>
          <t>.
Aparece Automaticamente cuando se registra el Factor</t>
        </r>
      </text>
    </comment>
    <comment ref="L428" authorId="0" shapeId="0" xr:uid="{00000000-0006-0000-0200-0000B3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33" authorId="0" shapeId="0" xr:uid="{00000000-0006-0000-0200-0000B4000000}">
      <text>
        <r>
          <rPr>
            <b/>
            <sz val="12"/>
            <color indexed="16"/>
            <rFont val="Tahoma"/>
            <family val="2"/>
          </rPr>
          <t>NO se debe capturar</t>
        </r>
        <r>
          <rPr>
            <b/>
            <sz val="12"/>
            <color indexed="81"/>
            <rFont val="Tahoma"/>
            <family val="2"/>
          </rPr>
          <t>.
Aparece Automaticamente cuando se registra el Factor</t>
        </r>
      </text>
    </comment>
    <comment ref="L433" authorId="0" shapeId="0" xr:uid="{00000000-0006-0000-0200-0000B5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38" authorId="0" shapeId="0" xr:uid="{00000000-0006-0000-0200-0000B6000000}">
      <text>
        <r>
          <rPr>
            <b/>
            <sz val="12"/>
            <color indexed="16"/>
            <rFont val="Tahoma"/>
            <family val="2"/>
          </rPr>
          <t>NO se debe capturar</t>
        </r>
        <r>
          <rPr>
            <b/>
            <sz val="12"/>
            <color indexed="81"/>
            <rFont val="Tahoma"/>
            <family val="2"/>
          </rPr>
          <t>.
Aparece Automaticamente cuando se registra el Factor</t>
        </r>
      </text>
    </comment>
    <comment ref="L438" authorId="0" shapeId="0" xr:uid="{00000000-0006-0000-0200-0000B7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3" authorId="0" shapeId="0" xr:uid="{00000000-0006-0000-0200-0000B8000000}">
      <text>
        <r>
          <rPr>
            <b/>
            <sz val="12"/>
            <color indexed="16"/>
            <rFont val="Tahoma"/>
            <family val="2"/>
          </rPr>
          <t>NO se debe capturar</t>
        </r>
        <r>
          <rPr>
            <b/>
            <sz val="12"/>
            <color indexed="81"/>
            <rFont val="Tahoma"/>
            <family val="2"/>
          </rPr>
          <t>.
Aparece Automaticamente cuando se registra el Factor</t>
        </r>
      </text>
    </comment>
    <comment ref="L443" authorId="0" shapeId="0" xr:uid="{00000000-0006-0000-0200-0000B9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8" authorId="0" shapeId="0" xr:uid="{00000000-0006-0000-0200-0000BA000000}">
      <text>
        <r>
          <rPr>
            <b/>
            <sz val="12"/>
            <color indexed="16"/>
            <rFont val="Tahoma"/>
            <family val="2"/>
          </rPr>
          <t>NO se debe capturar</t>
        </r>
        <r>
          <rPr>
            <b/>
            <sz val="12"/>
            <color indexed="81"/>
            <rFont val="Tahoma"/>
            <family val="2"/>
          </rPr>
          <t>.
Aparece Automaticamente cuando se registra el Factor</t>
        </r>
      </text>
    </comment>
    <comment ref="L448" authorId="0" shapeId="0" xr:uid="{00000000-0006-0000-0200-0000BB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53" authorId="0" shapeId="0" xr:uid="{00000000-0006-0000-0200-0000BC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53" authorId="0" shapeId="0" xr:uid="{00000000-0006-0000-0200-0000BD000000}">
      <text>
        <r>
          <rPr>
            <b/>
            <sz val="12"/>
            <color indexed="16"/>
            <rFont val="Tahoma"/>
            <family val="2"/>
          </rPr>
          <t>NO se debe capturar</t>
        </r>
        <r>
          <rPr>
            <b/>
            <sz val="12"/>
            <color indexed="81"/>
            <rFont val="Tahoma"/>
            <family val="2"/>
          </rPr>
          <t>.
Aparece Automaticamente cuando se registra el Factor</t>
        </r>
      </text>
    </comment>
    <comment ref="L453" authorId="0" shapeId="0" xr:uid="{00000000-0006-0000-0200-0000BE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58" authorId="0" shapeId="0" xr:uid="{00000000-0006-0000-0200-0000BF000000}">
      <text>
        <r>
          <rPr>
            <b/>
            <sz val="12"/>
            <color indexed="16"/>
            <rFont val="Tahoma"/>
            <family val="2"/>
          </rPr>
          <t>NO se debe capturar</t>
        </r>
        <r>
          <rPr>
            <b/>
            <sz val="12"/>
            <color indexed="81"/>
            <rFont val="Tahoma"/>
            <family val="2"/>
          </rPr>
          <t>.
Aparece Automaticamente cuando se registra el Factor</t>
        </r>
      </text>
    </comment>
    <comment ref="L458" authorId="0" shapeId="0" xr:uid="{00000000-0006-0000-0200-0000C0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63" authorId="0" shapeId="0" xr:uid="{00000000-0006-0000-0200-0000C1000000}">
      <text>
        <r>
          <rPr>
            <b/>
            <sz val="12"/>
            <color indexed="16"/>
            <rFont val="Tahoma"/>
            <family val="2"/>
          </rPr>
          <t>NO se debe capturar</t>
        </r>
        <r>
          <rPr>
            <b/>
            <sz val="12"/>
            <color indexed="81"/>
            <rFont val="Tahoma"/>
            <family val="2"/>
          </rPr>
          <t>.
Aparece Automaticamente cuando se registra el Factor</t>
        </r>
      </text>
    </comment>
    <comment ref="L463" authorId="0" shapeId="0" xr:uid="{00000000-0006-0000-0200-0000C2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68" authorId="0" shapeId="0" xr:uid="{00000000-0006-0000-0200-0000C3000000}">
      <text>
        <r>
          <rPr>
            <b/>
            <sz val="12"/>
            <color indexed="16"/>
            <rFont val="Tahoma"/>
            <family val="2"/>
          </rPr>
          <t>NO se debe capturar</t>
        </r>
        <r>
          <rPr>
            <b/>
            <sz val="12"/>
            <color indexed="81"/>
            <rFont val="Tahoma"/>
            <family val="2"/>
          </rPr>
          <t>.
Aparece Automaticamente cuando se registra el Factor</t>
        </r>
      </text>
    </comment>
    <comment ref="L468" authorId="0" shapeId="0" xr:uid="{00000000-0006-0000-0200-0000C4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73" authorId="0" shapeId="0" xr:uid="{00000000-0006-0000-0200-0000C5000000}">
      <text>
        <r>
          <rPr>
            <b/>
            <sz val="12"/>
            <color indexed="16"/>
            <rFont val="Tahoma"/>
            <family val="2"/>
          </rPr>
          <t>NO se debe capturar</t>
        </r>
        <r>
          <rPr>
            <b/>
            <sz val="12"/>
            <color indexed="81"/>
            <rFont val="Tahoma"/>
            <family val="2"/>
          </rPr>
          <t>.
Aparece Automaticamente cuando se registra el Factor</t>
        </r>
      </text>
    </comment>
    <comment ref="L473" authorId="0" shapeId="0" xr:uid="{00000000-0006-0000-0200-0000C6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78" authorId="0" shapeId="0" xr:uid="{00000000-0006-0000-0200-0000C7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78" authorId="0" shapeId="0" xr:uid="{00000000-0006-0000-0200-0000C8000000}">
      <text>
        <r>
          <rPr>
            <b/>
            <sz val="12"/>
            <color indexed="16"/>
            <rFont val="Tahoma"/>
            <family val="2"/>
          </rPr>
          <t>NO se debe capturar</t>
        </r>
        <r>
          <rPr>
            <b/>
            <sz val="12"/>
            <color indexed="81"/>
            <rFont val="Tahoma"/>
            <family val="2"/>
          </rPr>
          <t>.
Aparece Automaticamente cuando se registra el Factor</t>
        </r>
      </text>
    </comment>
    <comment ref="L478" authorId="0" shapeId="0" xr:uid="{00000000-0006-0000-0200-0000C9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83" authorId="0" shapeId="0" xr:uid="{00000000-0006-0000-0200-0000CA000000}">
      <text>
        <r>
          <rPr>
            <b/>
            <sz val="12"/>
            <color indexed="16"/>
            <rFont val="Tahoma"/>
            <family val="2"/>
          </rPr>
          <t>NO se debe capturar</t>
        </r>
        <r>
          <rPr>
            <b/>
            <sz val="12"/>
            <color indexed="81"/>
            <rFont val="Tahoma"/>
            <family val="2"/>
          </rPr>
          <t>.
Aparece Automaticamente cuando se registra el Factor</t>
        </r>
      </text>
    </comment>
    <comment ref="L483" authorId="0" shapeId="0" xr:uid="{00000000-0006-0000-0200-0000CB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88" authorId="0" shapeId="0" xr:uid="{00000000-0006-0000-0200-0000CC000000}">
      <text>
        <r>
          <rPr>
            <b/>
            <sz val="12"/>
            <color indexed="16"/>
            <rFont val="Tahoma"/>
            <family val="2"/>
          </rPr>
          <t>NO se debe capturar</t>
        </r>
        <r>
          <rPr>
            <b/>
            <sz val="12"/>
            <color indexed="81"/>
            <rFont val="Tahoma"/>
            <family val="2"/>
          </rPr>
          <t>.
Aparece Automaticamente cuando se registra el Factor</t>
        </r>
      </text>
    </comment>
    <comment ref="L488" authorId="0" shapeId="0" xr:uid="{00000000-0006-0000-0200-0000CD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93" authorId="0" shapeId="0" xr:uid="{00000000-0006-0000-0200-0000CE000000}">
      <text>
        <r>
          <rPr>
            <b/>
            <sz val="12"/>
            <color indexed="16"/>
            <rFont val="Tahoma"/>
            <family val="2"/>
          </rPr>
          <t>NO se debe capturar</t>
        </r>
        <r>
          <rPr>
            <b/>
            <sz val="12"/>
            <color indexed="81"/>
            <rFont val="Tahoma"/>
            <family val="2"/>
          </rPr>
          <t>.
Aparece Automaticamente cuando se registra el Factor</t>
        </r>
      </text>
    </comment>
    <comment ref="L493" authorId="0" shapeId="0" xr:uid="{00000000-0006-0000-0200-0000CF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98" authorId="0" shapeId="0" xr:uid="{00000000-0006-0000-0200-0000D0000000}">
      <text>
        <r>
          <rPr>
            <b/>
            <sz val="12"/>
            <color indexed="16"/>
            <rFont val="Tahoma"/>
            <family val="2"/>
          </rPr>
          <t>NO se debe capturar</t>
        </r>
        <r>
          <rPr>
            <b/>
            <sz val="12"/>
            <color indexed="81"/>
            <rFont val="Tahoma"/>
            <family val="2"/>
          </rPr>
          <t>.
Aparece Automaticamente cuando se registra el Factor</t>
        </r>
      </text>
    </comment>
    <comment ref="L498" authorId="0" shapeId="0" xr:uid="{00000000-0006-0000-0200-0000D1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03" authorId="0" shapeId="0" xr:uid="{00000000-0006-0000-0200-0000D200000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03" authorId="0" shapeId="0" xr:uid="{00000000-0006-0000-0200-0000D3000000}">
      <text>
        <r>
          <rPr>
            <b/>
            <sz val="12"/>
            <color indexed="16"/>
            <rFont val="Tahoma"/>
            <family val="2"/>
          </rPr>
          <t>NO se debe capturar</t>
        </r>
        <r>
          <rPr>
            <b/>
            <sz val="12"/>
            <color indexed="81"/>
            <rFont val="Tahoma"/>
            <family val="2"/>
          </rPr>
          <t>.
Aparece Automaticamente cuando se registra el Factor</t>
        </r>
      </text>
    </comment>
    <comment ref="L503" authorId="0" shapeId="0" xr:uid="{00000000-0006-0000-0200-0000D4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08" authorId="0" shapeId="0" xr:uid="{00000000-0006-0000-0200-0000D5000000}">
      <text>
        <r>
          <rPr>
            <b/>
            <sz val="12"/>
            <color indexed="16"/>
            <rFont val="Tahoma"/>
            <family val="2"/>
          </rPr>
          <t>NO se debe capturar</t>
        </r>
        <r>
          <rPr>
            <b/>
            <sz val="12"/>
            <color indexed="81"/>
            <rFont val="Tahoma"/>
            <family val="2"/>
          </rPr>
          <t>.
Aparece Automaticamente cuando se registra el Factor</t>
        </r>
      </text>
    </comment>
    <comment ref="L508" authorId="0" shapeId="0" xr:uid="{00000000-0006-0000-0200-0000D6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13" authorId="0" shapeId="0" xr:uid="{00000000-0006-0000-0200-0000D7000000}">
      <text>
        <r>
          <rPr>
            <b/>
            <sz val="12"/>
            <color indexed="16"/>
            <rFont val="Tahoma"/>
            <family val="2"/>
          </rPr>
          <t>NO se debe capturar</t>
        </r>
        <r>
          <rPr>
            <b/>
            <sz val="12"/>
            <color indexed="81"/>
            <rFont val="Tahoma"/>
            <family val="2"/>
          </rPr>
          <t>.
Aparece Automaticamente cuando se registra el Factor</t>
        </r>
      </text>
    </comment>
    <comment ref="L513" authorId="0" shapeId="0" xr:uid="{00000000-0006-0000-0200-0000D8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18" authorId="0" shapeId="0" xr:uid="{00000000-0006-0000-0200-0000D9000000}">
      <text>
        <r>
          <rPr>
            <b/>
            <sz val="12"/>
            <color indexed="16"/>
            <rFont val="Tahoma"/>
            <family val="2"/>
          </rPr>
          <t>NO se debe capturar</t>
        </r>
        <r>
          <rPr>
            <b/>
            <sz val="12"/>
            <color indexed="81"/>
            <rFont val="Tahoma"/>
            <family val="2"/>
          </rPr>
          <t>.
Aparece Automaticamente cuando se registra el Factor</t>
        </r>
      </text>
    </comment>
    <comment ref="L518" authorId="0" shapeId="0" xr:uid="{00000000-0006-0000-0200-0000DA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23" authorId="0" shapeId="0" xr:uid="{00000000-0006-0000-0200-0000DB000000}">
      <text>
        <r>
          <rPr>
            <b/>
            <sz val="12"/>
            <color indexed="16"/>
            <rFont val="Tahoma"/>
            <family val="2"/>
          </rPr>
          <t>NO se debe capturar</t>
        </r>
        <r>
          <rPr>
            <b/>
            <sz val="12"/>
            <color indexed="81"/>
            <rFont val="Tahoma"/>
            <family val="2"/>
          </rPr>
          <t>.
Aparece Automaticamente cuando se registra el Factor</t>
        </r>
      </text>
    </comment>
    <comment ref="L523" authorId="0" shapeId="0" xr:uid="{00000000-0006-0000-0200-0000DC00000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Contreras Martin, Francisco Javier</author>
  </authors>
  <commentList>
    <comment ref="A13" authorId="0" shapeId="0" xr:uid="{00000000-0006-0000-0400-00000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3" authorId="0" shapeId="0" xr:uid="{00000000-0006-0000-0400-00000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3" authorId="0" shapeId="0" xr:uid="{00000000-0006-0000-0400-00000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3" authorId="0" shapeId="0" xr:uid="{00000000-0006-0000-0400-00000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3" authorId="0" shapeId="0" xr:uid="{00000000-0006-0000-0400-00000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3" authorId="0" shapeId="0" xr:uid="{00000000-0006-0000-0400-00000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3" authorId="0" shapeId="0" xr:uid="{00000000-0006-0000-0400-00000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3" authorId="0" shapeId="0" xr:uid="{00000000-0006-0000-0400-00000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3" authorId="0" shapeId="0" xr:uid="{00000000-0006-0000-0400-00000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4" authorId="0" shapeId="0" xr:uid="{00000000-0006-0000-0400-00000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4" authorId="0" shapeId="0" xr:uid="{00000000-0006-0000-0400-00000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4" authorId="0" shapeId="0" xr:uid="{00000000-0006-0000-0400-00000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5" authorId="0" shapeId="0" xr:uid="{00000000-0006-0000-0400-00000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5" authorId="0" shapeId="0" xr:uid="{00000000-0006-0000-0400-00000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5" authorId="0" shapeId="0" xr:uid="{00000000-0006-0000-0400-00000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6" authorId="0" shapeId="0" xr:uid="{00000000-0006-0000-0400-00001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6" authorId="0" shapeId="0" xr:uid="{00000000-0006-0000-0400-00001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6" authorId="0" shapeId="0" xr:uid="{00000000-0006-0000-0400-00001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7" authorId="0" shapeId="0" xr:uid="{00000000-0006-0000-0400-00001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7" authorId="0" shapeId="0" xr:uid="{00000000-0006-0000-0400-00001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7" authorId="0" shapeId="0" xr:uid="{00000000-0006-0000-0400-00001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8" authorId="0" shapeId="0" xr:uid="{00000000-0006-0000-0400-00001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8" authorId="0" shapeId="0" xr:uid="{00000000-0006-0000-0400-00001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8" authorId="0" shapeId="0" xr:uid="{00000000-0006-0000-0400-00001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8" authorId="0" shapeId="0" xr:uid="{00000000-0006-0000-0400-00001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8" authorId="0" shapeId="0" xr:uid="{00000000-0006-0000-0400-00001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8" authorId="0" shapeId="0" xr:uid="{00000000-0006-0000-0400-00001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8" authorId="0" shapeId="0" xr:uid="{00000000-0006-0000-0400-00001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8" authorId="0" shapeId="0" xr:uid="{00000000-0006-0000-0400-00001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8" authorId="0" shapeId="0" xr:uid="{00000000-0006-0000-0400-00001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9" authorId="0" shapeId="0" xr:uid="{00000000-0006-0000-0400-00001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9" authorId="0" shapeId="0" xr:uid="{00000000-0006-0000-0400-00002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9" authorId="0" shapeId="0" xr:uid="{00000000-0006-0000-0400-00002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0" authorId="0" shapeId="0" xr:uid="{00000000-0006-0000-0400-00002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0" authorId="0" shapeId="0" xr:uid="{00000000-0006-0000-0400-00002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0" authorId="0" shapeId="0" xr:uid="{00000000-0006-0000-0400-00002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1" authorId="0" shapeId="0" xr:uid="{00000000-0006-0000-0400-00002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1" authorId="0" shapeId="0" xr:uid="{00000000-0006-0000-0400-00002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1" authorId="0" shapeId="0" xr:uid="{00000000-0006-0000-0400-00002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2" authorId="0" shapeId="0" xr:uid="{00000000-0006-0000-0400-00002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2" authorId="0" shapeId="0" xr:uid="{00000000-0006-0000-0400-00002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2" authorId="0" shapeId="0" xr:uid="{00000000-0006-0000-0400-00002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3" authorId="0" shapeId="0" xr:uid="{00000000-0006-0000-0400-00002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3" authorId="0" shapeId="0" xr:uid="{00000000-0006-0000-0400-00002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3" authorId="0" shapeId="0" xr:uid="{00000000-0006-0000-0400-00002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3" authorId="0" shapeId="0" xr:uid="{00000000-0006-0000-0400-00002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3" authorId="0" shapeId="0" xr:uid="{00000000-0006-0000-0400-00002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3" authorId="0" shapeId="0" xr:uid="{00000000-0006-0000-0400-00003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3" authorId="0" shapeId="0" xr:uid="{00000000-0006-0000-0400-00003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3" authorId="0" shapeId="0" xr:uid="{00000000-0006-0000-0400-00003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3" authorId="0" shapeId="0" xr:uid="{00000000-0006-0000-0400-00003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4" authorId="0" shapeId="0" xr:uid="{00000000-0006-0000-0400-00003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4" authorId="0" shapeId="0" xr:uid="{00000000-0006-0000-0400-00003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4" authorId="0" shapeId="0" xr:uid="{00000000-0006-0000-0400-00003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5" authorId="0" shapeId="0" xr:uid="{00000000-0006-0000-0400-00003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5" authorId="0" shapeId="0" xr:uid="{00000000-0006-0000-0400-00003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5" authorId="0" shapeId="0" xr:uid="{00000000-0006-0000-0400-00003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6" authorId="0" shapeId="0" xr:uid="{00000000-0006-0000-0400-00003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6" authorId="0" shapeId="0" xr:uid="{00000000-0006-0000-0400-00003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6" authorId="0" shapeId="0" xr:uid="{00000000-0006-0000-0400-00003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7" authorId="0" shapeId="0" xr:uid="{00000000-0006-0000-0400-00003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7" authorId="0" shapeId="0" xr:uid="{00000000-0006-0000-0400-00003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7" authorId="0" shapeId="0" xr:uid="{00000000-0006-0000-0400-00003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28" authorId="0" shapeId="0" xr:uid="{00000000-0006-0000-0400-00004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28" authorId="0" shapeId="0" xr:uid="{00000000-0006-0000-0400-00004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28" authorId="0" shapeId="0" xr:uid="{00000000-0006-0000-0400-00004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28" authorId="0" shapeId="0" xr:uid="{00000000-0006-0000-0400-00004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28" authorId="0" shapeId="0" xr:uid="{00000000-0006-0000-0400-00004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28" authorId="0" shapeId="0" xr:uid="{00000000-0006-0000-0400-00004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8" authorId="0" shapeId="0" xr:uid="{00000000-0006-0000-0400-00004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8" authorId="0" shapeId="0" xr:uid="{00000000-0006-0000-0400-00004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8" authorId="0" shapeId="0" xr:uid="{00000000-0006-0000-0400-00004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29" authorId="0" shapeId="0" xr:uid="{00000000-0006-0000-0400-00004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29" authorId="0" shapeId="0" xr:uid="{00000000-0006-0000-0400-00004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29" authorId="0" shapeId="0" xr:uid="{00000000-0006-0000-0400-00004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0" authorId="0" shapeId="0" xr:uid="{00000000-0006-0000-0400-00004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0" authorId="0" shapeId="0" xr:uid="{00000000-0006-0000-0400-00004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0" authorId="0" shapeId="0" xr:uid="{00000000-0006-0000-0400-00004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1" authorId="0" shapeId="0" xr:uid="{00000000-0006-0000-0400-00004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1" authorId="0" shapeId="0" xr:uid="{00000000-0006-0000-0400-00005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1" authorId="0" shapeId="0" xr:uid="{00000000-0006-0000-0400-00005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2" authorId="0" shapeId="0" xr:uid="{00000000-0006-0000-0400-00005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2" authorId="0" shapeId="0" xr:uid="{00000000-0006-0000-0400-00005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2" authorId="0" shapeId="0" xr:uid="{00000000-0006-0000-0400-00005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3" authorId="0" shapeId="0" xr:uid="{00000000-0006-0000-0400-00005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3" authorId="0" shapeId="0" xr:uid="{00000000-0006-0000-0400-00005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3" authorId="0" shapeId="0" xr:uid="{00000000-0006-0000-0400-00005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3" authorId="0" shapeId="0" xr:uid="{00000000-0006-0000-0400-00005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3" authorId="0" shapeId="0" xr:uid="{00000000-0006-0000-0400-00005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3" authorId="0" shapeId="0" xr:uid="{00000000-0006-0000-0400-00005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3" authorId="0" shapeId="0" xr:uid="{00000000-0006-0000-0400-00005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3" authorId="0" shapeId="0" xr:uid="{00000000-0006-0000-0400-00005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3" authorId="0" shapeId="0" xr:uid="{00000000-0006-0000-0400-00005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4" authorId="0" shapeId="0" xr:uid="{00000000-0006-0000-0400-00005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4" authorId="0" shapeId="0" xr:uid="{00000000-0006-0000-0400-00005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4" authorId="0" shapeId="0" xr:uid="{00000000-0006-0000-0400-00006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5" authorId="0" shapeId="0" xr:uid="{00000000-0006-0000-0400-00006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5" authorId="0" shapeId="0" xr:uid="{00000000-0006-0000-0400-00006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5" authorId="0" shapeId="0" xr:uid="{00000000-0006-0000-0400-00006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6" authorId="0" shapeId="0" xr:uid="{00000000-0006-0000-0400-00006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6" authorId="0" shapeId="0" xr:uid="{00000000-0006-0000-0400-00006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6" authorId="0" shapeId="0" xr:uid="{00000000-0006-0000-0400-00006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7" authorId="0" shapeId="0" xr:uid="{00000000-0006-0000-0400-00006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7" authorId="0" shapeId="0" xr:uid="{00000000-0006-0000-0400-00006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7" authorId="0" shapeId="0" xr:uid="{00000000-0006-0000-0400-00006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38" authorId="0" shapeId="0" xr:uid="{00000000-0006-0000-0400-00006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38" authorId="0" shapeId="0" xr:uid="{00000000-0006-0000-0400-00006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38" authorId="0" shapeId="0" xr:uid="{00000000-0006-0000-0400-00006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38" authorId="0" shapeId="0" xr:uid="{00000000-0006-0000-0400-00006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38" authorId="0" shapeId="0" xr:uid="{00000000-0006-0000-0400-00006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38" authorId="0" shapeId="0" xr:uid="{00000000-0006-0000-0400-00006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8" authorId="0" shapeId="0" xr:uid="{00000000-0006-0000-0400-00007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8" authorId="0" shapeId="0" xr:uid="{00000000-0006-0000-0400-00007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8" authorId="0" shapeId="0" xr:uid="{00000000-0006-0000-0400-00007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39" authorId="0" shapeId="0" xr:uid="{00000000-0006-0000-0400-00007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39" authorId="0" shapeId="0" xr:uid="{00000000-0006-0000-0400-00007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39" authorId="0" shapeId="0" xr:uid="{00000000-0006-0000-0400-00007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0" authorId="0" shapeId="0" xr:uid="{00000000-0006-0000-0400-00007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0" authorId="0" shapeId="0" xr:uid="{00000000-0006-0000-0400-00007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0" authorId="0" shapeId="0" xr:uid="{00000000-0006-0000-0400-00007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1" authorId="0" shapeId="0" xr:uid="{00000000-0006-0000-0400-00007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1" authorId="0" shapeId="0" xr:uid="{00000000-0006-0000-0400-00007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1" authorId="0" shapeId="0" xr:uid="{00000000-0006-0000-0400-00007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2" authorId="0" shapeId="0" xr:uid="{00000000-0006-0000-0400-00007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2" authorId="0" shapeId="0" xr:uid="{00000000-0006-0000-0400-00007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2" authorId="0" shapeId="0" xr:uid="{00000000-0006-0000-0400-00007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43" authorId="0" shapeId="0" xr:uid="{00000000-0006-0000-0400-00007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43" authorId="0" shapeId="0" xr:uid="{00000000-0006-0000-0400-00008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43" authorId="0" shapeId="0" xr:uid="{00000000-0006-0000-0400-00008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43" authorId="0" shapeId="0" xr:uid="{00000000-0006-0000-0400-00008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43" authorId="0" shapeId="0" xr:uid="{00000000-0006-0000-0400-00008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43" authorId="0" shapeId="0" xr:uid="{00000000-0006-0000-0400-00008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3" authorId="0" shapeId="0" xr:uid="{00000000-0006-0000-0400-00008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3" authorId="0" shapeId="0" xr:uid="{00000000-0006-0000-0400-00008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3" authorId="0" shapeId="0" xr:uid="{00000000-0006-0000-0400-00008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4" authorId="0" shapeId="0" xr:uid="{00000000-0006-0000-0400-00008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4" authorId="0" shapeId="0" xr:uid="{00000000-0006-0000-0400-00008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4" authorId="0" shapeId="0" xr:uid="{00000000-0006-0000-0400-00008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5" authorId="0" shapeId="0" xr:uid="{00000000-0006-0000-0400-00008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5" authorId="0" shapeId="0" xr:uid="{00000000-0006-0000-0400-00008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5" authorId="0" shapeId="0" xr:uid="{00000000-0006-0000-0400-00008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6" authorId="0" shapeId="0" xr:uid="{00000000-0006-0000-0400-00008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6" authorId="0" shapeId="0" xr:uid="{00000000-0006-0000-0400-00008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6" authorId="0" shapeId="0" xr:uid="{00000000-0006-0000-0400-00009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7" authorId="0" shapeId="0" xr:uid="{00000000-0006-0000-0400-00009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7" authorId="0" shapeId="0" xr:uid="{00000000-0006-0000-0400-00009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7" authorId="0" shapeId="0" xr:uid="{00000000-0006-0000-0400-00009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48" authorId="0" shapeId="0" xr:uid="{00000000-0006-0000-0400-00009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48" authorId="0" shapeId="0" xr:uid="{00000000-0006-0000-0400-00009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48" authorId="0" shapeId="0" xr:uid="{00000000-0006-0000-0400-00009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48" authorId="0" shapeId="0" xr:uid="{00000000-0006-0000-0400-00009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48" authorId="0" shapeId="0" xr:uid="{00000000-0006-0000-0400-00009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48" authorId="0" shapeId="0" xr:uid="{00000000-0006-0000-0400-00009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8" authorId="0" shapeId="0" xr:uid="{00000000-0006-0000-0400-00009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8" authorId="0" shapeId="0" xr:uid="{00000000-0006-0000-0400-00009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8" authorId="0" shapeId="0" xr:uid="{00000000-0006-0000-0400-00009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49" authorId="0" shapeId="0" xr:uid="{00000000-0006-0000-0400-00009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49" authorId="0" shapeId="0" xr:uid="{00000000-0006-0000-0400-00009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49" authorId="0" shapeId="0" xr:uid="{00000000-0006-0000-0400-00009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0" authorId="0" shapeId="0" xr:uid="{00000000-0006-0000-0400-0000A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0" authorId="0" shapeId="0" xr:uid="{00000000-0006-0000-0400-0000A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0" authorId="0" shapeId="0" xr:uid="{00000000-0006-0000-0400-0000A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1" authorId="0" shapeId="0" xr:uid="{00000000-0006-0000-0400-0000A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1" authorId="0" shapeId="0" xr:uid="{00000000-0006-0000-0400-0000A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1" authorId="0" shapeId="0" xr:uid="{00000000-0006-0000-0400-0000A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2" authorId="0" shapeId="0" xr:uid="{00000000-0006-0000-0400-0000A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2" authorId="0" shapeId="0" xr:uid="{00000000-0006-0000-0400-0000A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2" authorId="0" shapeId="0" xr:uid="{00000000-0006-0000-0400-0000A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53" authorId="0" shapeId="0" xr:uid="{00000000-0006-0000-0400-0000A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53" authorId="0" shapeId="0" xr:uid="{00000000-0006-0000-0400-0000A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53" authorId="0" shapeId="0" xr:uid="{00000000-0006-0000-0400-0000A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53" authorId="0" shapeId="0" xr:uid="{00000000-0006-0000-0400-0000A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53" authorId="0" shapeId="0" xr:uid="{00000000-0006-0000-0400-0000A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53" authorId="0" shapeId="0" xr:uid="{00000000-0006-0000-0400-0000A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3" authorId="0" shapeId="0" xr:uid="{00000000-0006-0000-0400-0000A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3" authorId="0" shapeId="0" xr:uid="{00000000-0006-0000-0400-0000B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3" authorId="0" shapeId="0" xr:uid="{00000000-0006-0000-0400-0000B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4" authorId="0" shapeId="0" xr:uid="{00000000-0006-0000-0400-0000B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4" authorId="0" shapeId="0" xr:uid="{00000000-0006-0000-0400-0000B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4" authorId="0" shapeId="0" xr:uid="{00000000-0006-0000-0400-0000B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5" authorId="0" shapeId="0" xr:uid="{00000000-0006-0000-0400-0000B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5" authorId="0" shapeId="0" xr:uid="{00000000-0006-0000-0400-0000B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5" authorId="0" shapeId="0" xr:uid="{00000000-0006-0000-0400-0000B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6" authorId="0" shapeId="0" xr:uid="{00000000-0006-0000-0400-0000B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6" authorId="0" shapeId="0" xr:uid="{00000000-0006-0000-0400-0000B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6" authorId="0" shapeId="0" xr:uid="{00000000-0006-0000-0400-0000B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7" authorId="0" shapeId="0" xr:uid="{00000000-0006-0000-0400-0000B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7" authorId="0" shapeId="0" xr:uid="{00000000-0006-0000-0400-0000B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7" authorId="0" shapeId="0" xr:uid="{00000000-0006-0000-0400-0000B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58" authorId="0" shapeId="0" xr:uid="{00000000-0006-0000-0400-0000B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58" authorId="0" shapeId="0" xr:uid="{00000000-0006-0000-0400-0000B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58" authorId="0" shapeId="0" xr:uid="{00000000-0006-0000-0400-0000C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58" authorId="0" shapeId="0" xr:uid="{00000000-0006-0000-0400-0000C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58" authorId="0" shapeId="0" xr:uid="{00000000-0006-0000-0400-0000C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58" authorId="0" shapeId="0" xr:uid="{00000000-0006-0000-0400-0000C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8" authorId="0" shapeId="0" xr:uid="{00000000-0006-0000-0400-0000C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8" authorId="0" shapeId="0" xr:uid="{00000000-0006-0000-0400-0000C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8" authorId="0" shapeId="0" xr:uid="{00000000-0006-0000-0400-0000C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59" authorId="0" shapeId="0" xr:uid="{00000000-0006-0000-0400-0000C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59" authorId="0" shapeId="0" xr:uid="{00000000-0006-0000-0400-0000C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59" authorId="0" shapeId="0" xr:uid="{00000000-0006-0000-0400-0000C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0" authorId="0" shapeId="0" xr:uid="{00000000-0006-0000-0400-0000C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0" authorId="0" shapeId="0" xr:uid="{00000000-0006-0000-0400-0000C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0" authorId="0" shapeId="0" xr:uid="{00000000-0006-0000-0400-0000C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1" authorId="0" shapeId="0" xr:uid="{00000000-0006-0000-0400-0000C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1" authorId="0" shapeId="0" xr:uid="{00000000-0006-0000-0400-0000C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1" authorId="0" shapeId="0" xr:uid="{00000000-0006-0000-0400-0000C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2" authorId="0" shapeId="0" xr:uid="{00000000-0006-0000-0400-0000D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2" authorId="0" shapeId="0" xr:uid="{00000000-0006-0000-0400-0000D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2" authorId="0" shapeId="0" xr:uid="{00000000-0006-0000-0400-0000D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63" authorId="0" shapeId="0" xr:uid="{00000000-0006-0000-0400-0000D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63" authorId="0" shapeId="0" xr:uid="{00000000-0006-0000-0400-0000D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63" authorId="0" shapeId="0" xr:uid="{00000000-0006-0000-0400-0000D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63" authorId="0" shapeId="0" xr:uid="{00000000-0006-0000-0400-0000D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63" authorId="0" shapeId="0" xr:uid="{00000000-0006-0000-0400-0000D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63" authorId="0" shapeId="0" xr:uid="{00000000-0006-0000-0400-0000D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3" authorId="0" shapeId="0" xr:uid="{00000000-0006-0000-0400-0000D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3" authorId="0" shapeId="0" xr:uid="{00000000-0006-0000-0400-0000D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3" authorId="0" shapeId="0" xr:uid="{00000000-0006-0000-0400-0000D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4" authorId="0" shapeId="0" xr:uid="{00000000-0006-0000-0400-0000D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4" authorId="0" shapeId="0" xr:uid="{00000000-0006-0000-0400-0000D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4" authorId="0" shapeId="0" xr:uid="{00000000-0006-0000-0400-0000D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5" authorId="0" shapeId="0" xr:uid="{00000000-0006-0000-0400-0000D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5" authorId="0" shapeId="0" xr:uid="{00000000-0006-0000-0400-0000E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5" authorId="0" shapeId="0" xr:uid="{00000000-0006-0000-0400-0000E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6" authorId="0" shapeId="0" xr:uid="{00000000-0006-0000-0400-0000E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6" authorId="0" shapeId="0" xr:uid="{00000000-0006-0000-0400-0000E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6" authorId="0" shapeId="0" xr:uid="{00000000-0006-0000-0400-0000E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7" authorId="0" shapeId="0" xr:uid="{00000000-0006-0000-0400-0000E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7" authorId="0" shapeId="0" xr:uid="{00000000-0006-0000-0400-0000E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7" authorId="0" shapeId="0" xr:uid="{00000000-0006-0000-0400-0000E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68" authorId="0" shapeId="0" xr:uid="{00000000-0006-0000-0400-0000E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68" authorId="0" shapeId="0" xr:uid="{00000000-0006-0000-0400-0000E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68" authorId="0" shapeId="0" xr:uid="{00000000-0006-0000-0400-0000E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68" authorId="0" shapeId="0" xr:uid="{00000000-0006-0000-0400-0000E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68" authorId="0" shapeId="0" xr:uid="{00000000-0006-0000-0400-0000E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68" authorId="0" shapeId="0" xr:uid="{00000000-0006-0000-0400-0000E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8" authorId="0" shapeId="0" xr:uid="{00000000-0006-0000-0400-0000E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8" authorId="0" shapeId="0" xr:uid="{00000000-0006-0000-0400-0000E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8" authorId="0" shapeId="0" xr:uid="{00000000-0006-0000-0400-0000F0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69" authorId="0" shapeId="0" xr:uid="{00000000-0006-0000-0400-0000F1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69" authorId="0" shapeId="0" xr:uid="{00000000-0006-0000-0400-0000F2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69" authorId="0" shapeId="0" xr:uid="{00000000-0006-0000-0400-0000F3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0" authorId="0" shapeId="0" xr:uid="{00000000-0006-0000-0400-0000F4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0" authorId="0" shapeId="0" xr:uid="{00000000-0006-0000-0400-0000F5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0" authorId="0" shapeId="0" xr:uid="{00000000-0006-0000-0400-0000F6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1" authorId="0" shapeId="0" xr:uid="{00000000-0006-0000-0400-0000F7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1" authorId="0" shapeId="0" xr:uid="{00000000-0006-0000-0400-0000F8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1" authorId="0" shapeId="0" xr:uid="{00000000-0006-0000-0400-0000F9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2" authorId="0" shapeId="0" xr:uid="{00000000-0006-0000-0400-0000FA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2" authorId="0" shapeId="0" xr:uid="{00000000-0006-0000-0400-0000FB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2" authorId="0" shapeId="0" xr:uid="{00000000-0006-0000-0400-0000FC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73" authorId="0" shapeId="0" xr:uid="{00000000-0006-0000-0400-0000FD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73" authorId="0" shapeId="0" xr:uid="{00000000-0006-0000-0400-0000FE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73" authorId="0" shapeId="0" xr:uid="{00000000-0006-0000-0400-0000FF00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73" authorId="0" shapeId="0" xr:uid="{00000000-0006-0000-0400-00000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73" authorId="0" shapeId="0" xr:uid="{00000000-0006-0000-0400-00000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73" authorId="0" shapeId="0" xr:uid="{00000000-0006-0000-0400-00000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3" authorId="0" shapeId="0" xr:uid="{00000000-0006-0000-0400-00000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3" authorId="0" shapeId="0" xr:uid="{00000000-0006-0000-0400-00000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3" authorId="0" shapeId="0" xr:uid="{00000000-0006-0000-0400-00000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4" authorId="0" shapeId="0" xr:uid="{00000000-0006-0000-0400-00000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4" authorId="0" shapeId="0" xr:uid="{00000000-0006-0000-0400-00000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4" authorId="0" shapeId="0" xr:uid="{00000000-0006-0000-0400-00000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5" authorId="0" shapeId="0" xr:uid="{00000000-0006-0000-0400-00000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5" authorId="0" shapeId="0" xr:uid="{00000000-0006-0000-0400-00000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5" authorId="0" shapeId="0" xr:uid="{00000000-0006-0000-0400-00000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6" authorId="0" shapeId="0" xr:uid="{00000000-0006-0000-0400-00000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6" authorId="0" shapeId="0" xr:uid="{00000000-0006-0000-0400-00000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6" authorId="0" shapeId="0" xr:uid="{00000000-0006-0000-0400-00000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7" authorId="0" shapeId="0" xr:uid="{00000000-0006-0000-0400-00000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7" authorId="0" shapeId="0" xr:uid="{00000000-0006-0000-0400-00001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7" authorId="0" shapeId="0" xr:uid="{00000000-0006-0000-0400-00001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78" authorId="0" shapeId="0" xr:uid="{00000000-0006-0000-0400-00001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78" authorId="0" shapeId="0" xr:uid="{00000000-0006-0000-0400-00001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78" authorId="0" shapeId="0" xr:uid="{00000000-0006-0000-0400-00001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78" authorId="0" shapeId="0" xr:uid="{00000000-0006-0000-0400-00001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78" authorId="0" shapeId="0" xr:uid="{00000000-0006-0000-0400-00001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78" authorId="0" shapeId="0" xr:uid="{00000000-0006-0000-0400-00001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8" authorId="0" shapeId="0" xr:uid="{00000000-0006-0000-0400-00001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8" authorId="0" shapeId="0" xr:uid="{00000000-0006-0000-0400-00001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8" authorId="0" shapeId="0" xr:uid="{00000000-0006-0000-0400-00001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79" authorId="0" shapeId="0" xr:uid="{00000000-0006-0000-0400-00001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79" authorId="0" shapeId="0" xr:uid="{00000000-0006-0000-0400-00001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79" authorId="0" shapeId="0" xr:uid="{00000000-0006-0000-0400-00001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0" authorId="0" shapeId="0" xr:uid="{00000000-0006-0000-0400-00001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0" authorId="0" shapeId="0" xr:uid="{00000000-0006-0000-0400-00001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0" authorId="0" shapeId="0" xr:uid="{00000000-0006-0000-0400-00002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1" authorId="0" shapeId="0" xr:uid="{00000000-0006-0000-0400-00002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1" authorId="0" shapeId="0" xr:uid="{00000000-0006-0000-0400-00002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1" authorId="0" shapeId="0" xr:uid="{00000000-0006-0000-0400-00002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2" authorId="0" shapeId="0" xr:uid="{00000000-0006-0000-0400-00002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2" authorId="0" shapeId="0" xr:uid="{00000000-0006-0000-0400-00002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2" authorId="0" shapeId="0" xr:uid="{00000000-0006-0000-0400-00002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83" authorId="0" shapeId="0" xr:uid="{00000000-0006-0000-0400-00002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83" authorId="0" shapeId="0" xr:uid="{00000000-0006-0000-0400-00002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83" authorId="0" shapeId="0" xr:uid="{00000000-0006-0000-0400-00002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83" authorId="0" shapeId="0" xr:uid="{00000000-0006-0000-0400-00002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83" authorId="0" shapeId="0" xr:uid="{00000000-0006-0000-0400-00002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83" authorId="0" shapeId="0" xr:uid="{00000000-0006-0000-0400-00002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3" authorId="0" shapeId="0" xr:uid="{00000000-0006-0000-0400-00002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3" authorId="0" shapeId="0" xr:uid="{00000000-0006-0000-0400-00002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3" authorId="0" shapeId="0" xr:uid="{00000000-0006-0000-0400-00002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4" authorId="0" shapeId="0" xr:uid="{00000000-0006-0000-0400-00003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4" authorId="0" shapeId="0" xr:uid="{00000000-0006-0000-0400-00003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4" authorId="0" shapeId="0" xr:uid="{00000000-0006-0000-0400-00003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5" authorId="0" shapeId="0" xr:uid="{00000000-0006-0000-0400-00003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5" authorId="0" shapeId="0" xr:uid="{00000000-0006-0000-0400-00003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5" authorId="0" shapeId="0" xr:uid="{00000000-0006-0000-0400-00003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6" authorId="0" shapeId="0" xr:uid="{00000000-0006-0000-0400-00003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6" authorId="0" shapeId="0" xr:uid="{00000000-0006-0000-0400-00003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6" authorId="0" shapeId="0" xr:uid="{00000000-0006-0000-0400-00003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7" authorId="0" shapeId="0" xr:uid="{00000000-0006-0000-0400-00003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7" authorId="0" shapeId="0" xr:uid="{00000000-0006-0000-0400-00003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7" authorId="0" shapeId="0" xr:uid="{00000000-0006-0000-0400-00003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88" authorId="0" shapeId="0" xr:uid="{00000000-0006-0000-0400-00003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88" authorId="0" shapeId="0" xr:uid="{00000000-0006-0000-0400-00003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88" authorId="0" shapeId="0" xr:uid="{00000000-0006-0000-0400-00003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88" authorId="0" shapeId="0" xr:uid="{00000000-0006-0000-0400-00003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88" authorId="0" shapeId="0" xr:uid="{00000000-0006-0000-0400-00004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88" authorId="0" shapeId="0" xr:uid="{00000000-0006-0000-0400-00004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8" authorId="0" shapeId="0" xr:uid="{00000000-0006-0000-0400-00004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8" authorId="0" shapeId="0" xr:uid="{00000000-0006-0000-0400-00004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8" authorId="0" shapeId="0" xr:uid="{00000000-0006-0000-0400-00004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89" authorId="0" shapeId="0" xr:uid="{00000000-0006-0000-0400-00004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89" authorId="0" shapeId="0" xr:uid="{00000000-0006-0000-0400-00004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89" authorId="0" shapeId="0" xr:uid="{00000000-0006-0000-0400-00004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0" authorId="0" shapeId="0" xr:uid="{00000000-0006-0000-0400-00004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0" authorId="0" shapeId="0" xr:uid="{00000000-0006-0000-0400-00004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0" authorId="0" shapeId="0" xr:uid="{00000000-0006-0000-0400-00004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1" authorId="0" shapeId="0" xr:uid="{00000000-0006-0000-0400-00004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1" authorId="0" shapeId="0" xr:uid="{00000000-0006-0000-0400-00004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1" authorId="0" shapeId="0" xr:uid="{00000000-0006-0000-0400-00004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2" authorId="0" shapeId="0" xr:uid="{00000000-0006-0000-0400-00004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2" authorId="0" shapeId="0" xr:uid="{00000000-0006-0000-0400-00004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2" authorId="0" shapeId="0" xr:uid="{00000000-0006-0000-0400-00005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93" authorId="0" shapeId="0" xr:uid="{00000000-0006-0000-0400-00005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93" authorId="0" shapeId="0" xr:uid="{00000000-0006-0000-0400-00005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93" authorId="0" shapeId="0" xr:uid="{00000000-0006-0000-0400-00005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93" authorId="0" shapeId="0" xr:uid="{00000000-0006-0000-0400-00005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93" authorId="0" shapeId="0" xr:uid="{00000000-0006-0000-0400-00005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93" authorId="0" shapeId="0" xr:uid="{00000000-0006-0000-0400-00005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3" authorId="0" shapeId="0" xr:uid="{00000000-0006-0000-0400-00005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3" authorId="0" shapeId="0" xr:uid="{00000000-0006-0000-0400-00005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3" authorId="0" shapeId="0" xr:uid="{00000000-0006-0000-0400-00005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4" authorId="0" shapeId="0" xr:uid="{00000000-0006-0000-0400-00005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4" authorId="0" shapeId="0" xr:uid="{00000000-0006-0000-0400-00005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4" authorId="0" shapeId="0" xr:uid="{00000000-0006-0000-0400-00005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5" authorId="0" shapeId="0" xr:uid="{00000000-0006-0000-0400-00005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5" authorId="0" shapeId="0" xr:uid="{00000000-0006-0000-0400-00005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5" authorId="0" shapeId="0" xr:uid="{00000000-0006-0000-0400-00005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6" authorId="0" shapeId="0" xr:uid="{00000000-0006-0000-0400-00006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6" authorId="0" shapeId="0" xr:uid="{00000000-0006-0000-0400-00006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6" authorId="0" shapeId="0" xr:uid="{00000000-0006-0000-0400-00006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7" authorId="0" shapeId="0" xr:uid="{00000000-0006-0000-0400-00006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7" authorId="0" shapeId="0" xr:uid="{00000000-0006-0000-0400-00006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7" authorId="0" shapeId="0" xr:uid="{00000000-0006-0000-0400-00006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98" authorId="0" shapeId="0" xr:uid="{00000000-0006-0000-0400-00006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98" authorId="0" shapeId="0" xr:uid="{00000000-0006-0000-0400-00006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98" authorId="0" shapeId="0" xr:uid="{00000000-0006-0000-0400-00006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98" authorId="0" shapeId="0" xr:uid="{00000000-0006-0000-0400-00006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98" authorId="0" shapeId="0" xr:uid="{00000000-0006-0000-0400-00006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98" authorId="0" shapeId="0" xr:uid="{00000000-0006-0000-0400-00006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8" authorId="0" shapeId="0" xr:uid="{00000000-0006-0000-0400-00006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8" authorId="0" shapeId="0" xr:uid="{00000000-0006-0000-0400-00006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8" authorId="0" shapeId="0" xr:uid="{00000000-0006-0000-0400-00006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99" authorId="0" shapeId="0" xr:uid="{00000000-0006-0000-0400-00006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99" authorId="0" shapeId="0" xr:uid="{00000000-0006-0000-0400-00007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99" authorId="0" shapeId="0" xr:uid="{00000000-0006-0000-0400-00007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0" authorId="0" shapeId="0" xr:uid="{00000000-0006-0000-0400-00007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0" authorId="0" shapeId="0" xr:uid="{00000000-0006-0000-0400-00007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0" authorId="0" shapeId="0" xr:uid="{00000000-0006-0000-0400-00007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1" authorId="0" shapeId="0" xr:uid="{00000000-0006-0000-0400-00007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1" authorId="0" shapeId="0" xr:uid="{00000000-0006-0000-0400-00007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1" authorId="0" shapeId="0" xr:uid="{00000000-0006-0000-0400-00007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2" authorId="0" shapeId="0" xr:uid="{00000000-0006-0000-0400-00007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2" authorId="0" shapeId="0" xr:uid="{00000000-0006-0000-0400-00007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2" authorId="0" shapeId="0" xr:uid="{00000000-0006-0000-0400-00007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03" authorId="0" shapeId="0" xr:uid="{00000000-0006-0000-0400-00007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03" authorId="0" shapeId="0" xr:uid="{00000000-0006-0000-0400-00007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03" authorId="0" shapeId="0" xr:uid="{00000000-0006-0000-0400-00007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03" authorId="0" shapeId="0" xr:uid="{00000000-0006-0000-0400-00007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03" authorId="0" shapeId="0" xr:uid="{00000000-0006-0000-0400-00007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03" authorId="0" shapeId="0" xr:uid="{00000000-0006-0000-0400-00008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3" authorId="0" shapeId="0" xr:uid="{00000000-0006-0000-0400-00008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3" authorId="0" shapeId="0" xr:uid="{00000000-0006-0000-0400-00008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3" authorId="0" shapeId="0" xr:uid="{00000000-0006-0000-0400-00008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4" authorId="0" shapeId="0" xr:uid="{00000000-0006-0000-0400-00008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4" authorId="0" shapeId="0" xr:uid="{00000000-0006-0000-0400-00008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4" authorId="0" shapeId="0" xr:uid="{00000000-0006-0000-0400-00008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5" authorId="0" shapeId="0" xr:uid="{00000000-0006-0000-0400-00008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5" authorId="0" shapeId="0" xr:uid="{00000000-0006-0000-0400-00008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5" authorId="0" shapeId="0" xr:uid="{00000000-0006-0000-0400-00008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6" authorId="0" shapeId="0" xr:uid="{00000000-0006-0000-0400-00008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6" authorId="0" shapeId="0" xr:uid="{00000000-0006-0000-0400-00008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6" authorId="0" shapeId="0" xr:uid="{00000000-0006-0000-0400-00008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7" authorId="0" shapeId="0" xr:uid="{00000000-0006-0000-0400-00008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7" authorId="0" shapeId="0" xr:uid="{00000000-0006-0000-0400-00008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7" authorId="0" shapeId="0" xr:uid="{00000000-0006-0000-0400-00008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A108" authorId="0" shapeId="0" xr:uid="{00000000-0006-0000-0400-00009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B108" authorId="0" shapeId="0" xr:uid="{00000000-0006-0000-0400-00009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D108" authorId="0" shapeId="0" xr:uid="{00000000-0006-0000-0400-00009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E108" authorId="0" shapeId="0" xr:uid="{00000000-0006-0000-0400-00009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F108" authorId="0" shapeId="0" xr:uid="{00000000-0006-0000-0400-00009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G108" authorId="0" shapeId="0" xr:uid="{00000000-0006-0000-0400-000095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8" authorId="0" shapeId="0" xr:uid="{00000000-0006-0000-0400-000096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8" authorId="0" shapeId="0" xr:uid="{00000000-0006-0000-0400-000097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8" authorId="0" shapeId="0" xr:uid="{00000000-0006-0000-0400-000098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09" authorId="0" shapeId="0" xr:uid="{00000000-0006-0000-0400-000099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09" authorId="0" shapeId="0" xr:uid="{00000000-0006-0000-0400-00009A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09" authorId="0" shapeId="0" xr:uid="{00000000-0006-0000-0400-00009B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10" authorId="0" shapeId="0" xr:uid="{00000000-0006-0000-0400-00009C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10" authorId="0" shapeId="0" xr:uid="{00000000-0006-0000-0400-00009D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10" authorId="0" shapeId="0" xr:uid="{00000000-0006-0000-0400-00009E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11" authorId="0" shapeId="0" xr:uid="{00000000-0006-0000-0400-00009F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11" authorId="0" shapeId="0" xr:uid="{00000000-0006-0000-0400-0000A0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11" authorId="0" shapeId="0" xr:uid="{00000000-0006-0000-0400-0000A1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H112" authorId="0" shapeId="0" xr:uid="{00000000-0006-0000-0400-0000A2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I112" authorId="0" shapeId="0" xr:uid="{00000000-0006-0000-0400-0000A3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 ref="J112" authorId="0" shapeId="0" xr:uid="{00000000-0006-0000-0400-0000A4010000}">
      <text>
        <r>
          <rPr>
            <b/>
            <sz val="9"/>
            <color indexed="10"/>
            <rFont val="Tahoma"/>
            <family val="2"/>
          </rPr>
          <t>No se debe capturar:</t>
        </r>
        <r>
          <rPr>
            <b/>
            <sz val="9"/>
            <color indexed="81"/>
            <rFont val="Tahoma"/>
            <family val="2"/>
          </rPr>
          <t xml:space="preserve">
La celda está ligada con la matriz de riesgos</t>
        </r>
        <r>
          <rPr>
            <sz val="9"/>
            <color indexed="81"/>
            <rFont val="Tahoma"/>
            <family val="2"/>
          </rPr>
          <t xml:space="preserve">
</t>
        </r>
      </text>
    </comment>
  </commentList>
</comments>
</file>

<file path=xl/sharedStrings.xml><?xml version="1.0" encoding="utf-8"?>
<sst xmlns="http://schemas.openxmlformats.org/spreadsheetml/2006/main" count="1332" uniqueCount="905">
  <si>
    <t xml:space="preserve">INSTRUCTIVO DEL </t>
  </si>
  <si>
    <t>FORMATO DE MATRIZ DE ADMINISTRACIÓN DE RIESGOS INSTITUCIONAL</t>
  </si>
  <si>
    <t>&gt;Versión 8 SFP&lt;</t>
  </si>
  <si>
    <r>
      <t xml:space="preserve">Para efectos del presente instructivo, se entenderá por ACUERDO: </t>
    </r>
    <r>
      <rPr>
        <i/>
        <sz val="11"/>
        <color theme="1"/>
        <rFont val="Calibri"/>
        <family val="2"/>
        <scheme val="minor"/>
      </rPr>
      <t>el Acuerdo por el que se emiten las Disposiciones y el Manual Administrativo de Aplicación Estatal en Materia de Control Interno para el Estado de Durango.</t>
    </r>
  </si>
  <si>
    <r>
      <rPr>
        <b/>
        <sz val="11"/>
        <color rgb="FF00B050"/>
        <rFont val="Calibri"/>
        <family val="2"/>
        <scheme val="minor"/>
      </rPr>
      <t>PERIODICIDAD:</t>
    </r>
    <r>
      <rPr>
        <sz val="11"/>
        <color theme="1"/>
        <rFont val="Calibri"/>
        <family val="2"/>
        <scheme val="minor"/>
      </rPr>
      <t xml:space="preserve"> </t>
    </r>
    <r>
      <rPr>
        <b/>
        <sz val="11"/>
        <color theme="1"/>
        <rFont val="Calibri"/>
        <family val="2"/>
        <scheme val="minor"/>
      </rPr>
      <t>Anual</t>
    </r>
  </si>
  <si>
    <r>
      <rPr>
        <sz val="11"/>
        <color rgb="FF00B050"/>
        <rFont val="Calibri"/>
        <family val="2"/>
        <scheme val="minor"/>
      </rPr>
      <t>PLAZO DE ENTREGA:</t>
    </r>
    <r>
      <rPr>
        <sz val="11"/>
        <color theme="1"/>
        <rFont val="Calibri"/>
        <family val="2"/>
        <scheme val="minor"/>
      </rPr>
      <t xml:space="preserve"> Con fundamento en el Artículo Segundo, Título Cuarto, numeral 47 XI, del ACUERDO, la Matriz, Mapa y Programa de Trabajo de Administración de Riesgos, se presentará en la Primera Sesión Ordinaria del Comité de Control y Desempeño Institucional (COCODI).</t>
    </r>
  </si>
  <si>
    <r>
      <rPr>
        <sz val="11"/>
        <color rgb="FF00B050"/>
        <rFont val="Calibri"/>
        <family val="2"/>
        <scheme val="minor"/>
      </rPr>
      <t>OBJETIVO DEL FORMATO:</t>
    </r>
    <r>
      <rPr>
        <sz val="11"/>
        <color theme="1"/>
        <rFont val="Calibri"/>
        <family val="2"/>
        <scheme val="minor"/>
      </rPr>
      <t xml:space="preserve"> Apoyar y orientar a las instituciones de la Administración Pública Federal (APF), en la identificación, establecimiento y aplicación de la metodología de administración de riesgos determinada en el numeral 23 del Acuerdo.</t>
    </r>
  </si>
  <si>
    <r>
      <t xml:space="preserve">El Formato está elaborado en </t>
    </r>
    <r>
      <rPr>
        <i/>
        <sz val="11"/>
        <color theme="1"/>
        <rFont val="Calibri"/>
        <family val="2"/>
        <scheme val="minor"/>
      </rPr>
      <t>Microsoft Office Excel 2003</t>
    </r>
    <r>
      <rPr>
        <sz val="11"/>
        <color theme="1"/>
        <rFont val="Calibri"/>
        <family val="2"/>
        <scheme val="minor"/>
      </rPr>
      <t xml:space="preserve">, e incluye formulas que vinculan la información registrada en los apartados </t>
    </r>
    <r>
      <rPr>
        <i/>
        <sz val="11"/>
        <color theme="1"/>
        <rFont val="Calibri"/>
        <family val="2"/>
        <scheme val="minor"/>
      </rPr>
      <t>"Información General", "Matriz" y "PTAR"</t>
    </r>
    <r>
      <rPr>
        <sz val="11"/>
        <color theme="1"/>
        <rFont val="Calibri"/>
        <family val="2"/>
        <scheme val="minor"/>
      </rPr>
      <t xml:space="preserve"> para facilitar su llenado.</t>
    </r>
  </si>
  <si>
    <t>Cuenta con espacio disponible para registrar hasta 20 Riesgos.</t>
  </si>
  <si>
    <t>Para un adecuado funcionamiento del Formato, se solicita evitar insertar y/o eliminar filas y columnas.</t>
  </si>
  <si>
    <t>Riesgos de Corrupción: En la identificación de los Riesgos de corrupción se podrá aplicar la metodología general de Administración de Riesgos, considerando para su identificación las etapas enlistadas en el numeral 24 del Acuerdo.</t>
  </si>
  <si>
    <t>INSTRUCCIONES DE LLENADO</t>
  </si>
  <si>
    <t>INFORMACIÓN GENERAL</t>
  </si>
  <si>
    <t>&gt;Los datos registrados en este apartado se vincularan automáticamente a la Matriz de Administración de Riesgos y se visualizarán en la parte superior del documento al imprimirlo&lt;</t>
  </si>
  <si>
    <r>
      <rPr>
        <b/>
        <sz val="11"/>
        <color rgb="FF00B050"/>
        <rFont val="Calibri"/>
        <family val="2"/>
        <scheme val="minor"/>
      </rPr>
      <t>RAMO/SECTOR:</t>
    </r>
    <r>
      <rPr>
        <b/>
        <sz val="11"/>
        <color theme="1"/>
        <rFont val="Calibri"/>
        <family val="2"/>
        <scheme val="minor"/>
      </rPr>
      <t xml:space="preserve"> </t>
    </r>
    <r>
      <rPr>
        <sz val="11"/>
        <color theme="1"/>
        <rFont val="Calibri"/>
        <family val="2"/>
        <scheme val="minor"/>
      </rPr>
      <t>Seleccionar de la lista de opciones el ramo administrativo o sector al que pertenece la dependencia, órgano administrativo desconcertado o entidad de la APE, según corresponda.</t>
    </r>
  </si>
  <si>
    <r>
      <rPr>
        <b/>
        <sz val="11"/>
        <color rgb="FF00B050"/>
        <rFont val="Calibri"/>
        <family val="2"/>
        <scheme val="minor"/>
      </rPr>
      <t>INSTITUCIÓN:</t>
    </r>
    <r>
      <rPr>
        <sz val="11"/>
        <color rgb="FF00B050"/>
        <rFont val="Calibri"/>
        <family val="2"/>
        <scheme val="minor"/>
      </rPr>
      <t xml:space="preserve"> </t>
    </r>
    <r>
      <rPr>
        <sz val="11"/>
        <color theme="1"/>
        <rFont val="Calibri"/>
        <family val="2"/>
        <scheme val="minor"/>
      </rPr>
      <t>Incorporar el nombre de la dependencia, órgano administrativo desconcertado, o entidad de la APE, de que se trate.</t>
    </r>
  </si>
  <si>
    <r>
      <rPr>
        <b/>
        <sz val="11"/>
        <color rgb="FF00B050"/>
        <rFont val="Calibri"/>
        <family val="2"/>
        <scheme val="minor"/>
      </rPr>
      <t xml:space="preserve">AÑO: </t>
    </r>
    <r>
      <rPr>
        <sz val="11"/>
        <color theme="1"/>
        <rFont val="Calibri"/>
        <family val="2"/>
        <scheme val="minor"/>
      </rPr>
      <t>Anotar el año [cuatro dígitos] en el que se integra la Matriz de Administración de Riesgos.</t>
    </r>
  </si>
  <si>
    <r>
      <rPr>
        <b/>
        <sz val="11"/>
        <color rgb="FF00B050"/>
        <rFont val="Calibri"/>
        <family val="2"/>
        <scheme val="minor"/>
      </rPr>
      <t>TITULAR DE LA INSTITUCIÓN</t>
    </r>
    <r>
      <rPr>
        <sz val="11"/>
        <color rgb="FF00B050"/>
        <rFont val="Calibri"/>
        <family val="2"/>
        <scheme val="minor"/>
      </rPr>
      <t>:</t>
    </r>
    <r>
      <rPr>
        <sz val="11"/>
        <color theme="1"/>
        <rFont val="Calibri"/>
        <family val="2"/>
        <scheme val="minor"/>
      </rPr>
      <t xml:space="preserve"> Registrar el nombre del Titular de la Institución, quien aprobará con su firma autógrafa la Matriz de Administración de Riesgos. </t>
    </r>
  </si>
  <si>
    <r>
      <rPr>
        <b/>
        <sz val="11"/>
        <color rgb="FF00B050"/>
        <rFont val="Calibri"/>
        <family val="2"/>
        <scheme val="minor"/>
      </rPr>
      <t xml:space="preserve">COORDINADOR DE CONTROL INTERNO: </t>
    </r>
    <r>
      <rPr>
        <sz val="11"/>
        <color theme="1"/>
        <rFont val="Calibri"/>
        <family val="2"/>
        <scheme val="minor"/>
      </rPr>
      <t>Registrar el nombre del Coordinador de Control Interno designado por el Titular de la Institución, para coordinar y supervisar el proceso de administración de riesgos, con base en lo dispuesto en el numeral 10, fracción III, del Acuerdo.</t>
    </r>
  </si>
  <si>
    <r>
      <rPr>
        <b/>
        <sz val="11"/>
        <color rgb="FF00B050"/>
        <rFont val="Calibri"/>
        <family val="2"/>
        <scheme val="minor"/>
      </rPr>
      <t>ENLACE DE ADMINISTRACIÓN DE RIESGOS:</t>
    </r>
    <r>
      <rPr>
        <sz val="11"/>
        <color theme="1"/>
        <rFont val="Calibri"/>
        <family val="2"/>
        <scheme val="minor"/>
      </rPr>
      <t xml:space="preserve"> Registrar el nombre del Enlace de Administración de Riesgos designado por el Coordinador de Control Interno de la Institución, para la integración e incorporación en el Sistema Informático del proceso de administración de riesgos, de conformidad con lo establecido en el numeral 10, fracción V, del Acuerdo.</t>
    </r>
  </si>
  <si>
    <t>MATRIZ</t>
  </si>
  <si>
    <t>&gt;Los datos registrados en este apartado se vincularan automáticamente al Mapa y al Programa de Trabajo de Administración de Riesgos&lt;</t>
  </si>
  <si>
    <t>I. EVALUACIÓN DE RIESGOS</t>
  </si>
  <si>
    <r>
      <rPr>
        <b/>
        <sz val="11"/>
        <color rgb="FF00B050"/>
        <rFont val="Calibri"/>
        <family val="2"/>
        <scheme val="minor"/>
      </rPr>
      <t xml:space="preserve">NÚMERO DE RIESGO: </t>
    </r>
    <r>
      <rPr>
        <sz val="11"/>
        <color theme="1"/>
        <rFont val="Calibri"/>
        <family val="2"/>
        <scheme val="minor"/>
      </rPr>
      <t>El número de riesgo se visualizara automáticamente y de forma consecutiva, una vez requisitados el apartado de "Información General", y la descripción del riesgo.</t>
    </r>
  </si>
  <si>
    <t>La estructura del número de riesgo se construirá con el año de captura del mismo y el número consecutivo asignado por la institución.</t>
  </si>
  <si>
    <r>
      <rPr>
        <b/>
        <sz val="11"/>
        <color rgb="FF00B050"/>
        <rFont val="Calibri"/>
        <family val="2"/>
        <scheme val="minor"/>
      </rPr>
      <t>UNIDAD ADMINISTRATIVA:</t>
    </r>
    <r>
      <rPr>
        <sz val="11"/>
        <color theme="1"/>
        <rFont val="Calibri"/>
        <family val="2"/>
        <scheme val="minor"/>
      </rPr>
      <t xml:space="preserve"> La Unidad Administrativa Responsable de administrar el riesgo identificado.</t>
    </r>
  </si>
  <si>
    <r>
      <rPr>
        <b/>
        <sz val="11"/>
        <color rgb="FF00B050"/>
        <rFont val="Calibri"/>
        <family val="2"/>
        <scheme val="minor"/>
      </rPr>
      <t xml:space="preserve">ESTRATEGIA, OBJETIVO, META O PROCESO: </t>
    </r>
    <r>
      <rPr>
        <sz val="11"/>
        <color theme="1"/>
        <rFont val="Calibri"/>
        <family val="2"/>
        <scheme val="minor"/>
      </rPr>
      <t>Seleccionar la opción que esté alineada al riesgo identificado.</t>
    </r>
  </si>
  <si>
    <r>
      <rPr>
        <b/>
        <sz val="11"/>
        <color rgb="FF00B050"/>
        <rFont val="Calibri"/>
        <family val="2"/>
        <scheme val="minor"/>
      </rPr>
      <t>DESCRIPCIÓN DE LA ESTRATEGIA, OBJETIVO, META O PROCESO</t>
    </r>
    <r>
      <rPr>
        <sz val="11"/>
        <color theme="1"/>
        <rFont val="Calibri"/>
        <family val="2"/>
        <scheme val="minor"/>
      </rPr>
      <t>: Describir brevemente la Estrategia, la Objetivo, la Meta o el Proceso prioritario al que esté alineado el riesgo identificado, según corresponda.</t>
    </r>
  </si>
  <si>
    <r>
      <rPr>
        <b/>
        <sz val="11"/>
        <color rgb="FF00B050"/>
        <rFont val="Calibri"/>
        <family val="2"/>
        <scheme val="minor"/>
      </rPr>
      <t xml:space="preserve">RIESGO: </t>
    </r>
    <r>
      <rPr>
        <sz val="11"/>
        <color theme="1"/>
        <rFont val="Calibri"/>
        <family val="2"/>
        <scheme val="minor"/>
      </rPr>
      <t>Registrar el nombre del riesgo identificado por la institución.</t>
    </r>
  </si>
  <si>
    <t>Nota: Un riesgo es un evento adverso e incierto (externo o interno) que derivado de la combinación de su probabilidad de ocurrencia y el posible impacto pudieran obstaculizar o impedir el logro de las metas y objetivos institucionales.</t>
  </si>
  <si>
    <t>En la descripción de los riesgos se deberá considerar la siguiente estructura general:</t>
  </si>
  <si>
    <t>Ejemplo:</t>
  </si>
  <si>
    <r>
      <rPr>
        <b/>
        <sz val="11"/>
        <color rgb="FF00B050"/>
        <rFont val="Calibri"/>
        <family val="2"/>
        <scheme val="minor"/>
      </rPr>
      <t xml:space="preserve">NIVEL DE DECISIÓN DEL RIESGO: </t>
    </r>
    <r>
      <rPr>
        <sz val="11"/>
        <color theme="1"/>
        <rFont val="Calibri"/>
        <family val="2"/>
        <scheme val="minor"/>
      </rPr>
      <t>Identificar el nivel de explosión del riesgo en caso de su materialización: Estratégico, Directivo, Operativo.</t>
    </r>
  </si>
  <si>
    <r>
      <rPr>
        <b/>
        <sz val="11"/>
        <color rgb="FF00B050"/>
        <rFont val="Calibri"/>
        <family val="2"/>
        <scheme val="minor"/>
      </rPr>
      <t xml:space="preserve">CLASIFICACIÓN DEL RIESGO: </t>
    </r>
    <r>
      <rPr>
        <sz val="11"/>
        <color theme="1"/>
        <rFont val="Calibri"/>
        <family val="2"/>
        <scheme val="minor"/>
      </rPr>
      <t>Seleccionar el tipo de riesgo, en congruencia con la descripción del mismo: Sustantivo, Administrativo, Legal, Financiero, Presupuestal, de Servicios, de Seguridad, de Obra Pública, de Recursos Humanos, de Imagen, de TIC's, de Salud, de Corrupción y otros.</t>
    </r>
  </si>
  <si>
    <t>En caso de elegir la opción de "otros", se deberá registrar el tipo de riesgo que corresponde en la columna adjunta a la derecha, considerando que no sea de la naturaleza similar a las opciones indicadas.</t>
  </si>
  <si>
    <r>
      <rPr>
        <b/>
        <sz val="11"/>
        <color rgb="FF00B050"/>
        <rFont val="Calibri"/>
        <family val="2"/>
        <scheme val="minor"/>
      </rPr>
      <t xml:space="preserve">FACTOR: </t>
    </r>
    <r>
      <rPr>
        <sz val="11"/>
        <color theme="1"/>
        <rFont val="Calibri"/>
        <family val="2"/>
        <scheme val="minor"/>
      </rPr>
      <t>Describir la circunstancia, causa o situación interna y/o externa que aumenta la probabilidad de que un riesgo se materialice.</t>
    </r>
  </si>
  <si>
    <t>Se podrán incorporar en el formato como máximo CINCO factores.</t>
  </si>
  <si>
    <t>Una vez registrado el factor de riesgo, en las columnas de la derecha se deberá indicar su clasificación y el tipo, seleccionando de las listas las siguientes opciones:</t>
  </si>
  <si>
    <t>Clasificación del Factor:</t>
  </si>
  <si>
    <r>
      <rPr>
        <b/>
        <sz val="11"/>
        <color theme="5"/>
        <rFont val="Calibri"/>
        <family val="2"/>
        <scheme val="minor"/>
      </rPr>
      <t xml:space="preserve">Humano: </t>
    </r>
    <r>
      <rPr>
        <sz val="11"/>
        <color theme="1"/>
        <rFont val="Calibri"/>
        <family val="2"/>
        <scheme val="minor"/>
      </rPr>
      <t>Se relacionan con las personas (internas o externas), que participan directa o indirectamente en los programas, proyectos, actividades o tareas.</t>
    </r>
  </si>
  <si>
    <r>
      <rPr>
        <b/>
        <sz val="11"/>
        <color theme="5"/>
        <rFont val="Calibri"/>
        <family val="2"/>
        <scheme val="minor"/>
      </rPr>
      <t>Financiero Presupuestal:</t>
    </r>
    <r>
      <rPr>
        <sz val="11"/>
        <color theme="1"/>
        <rFont val="Calibri"/>
        <family val="2"/>
        <scheme val="minor"/>
      </rPr>
      <t xml:space="preserve"> Se refieren a los recursos financieros y presupuestales necesarios para el logro de metal y objetivos.</t>
    </r>
  </si>
  <si>
    <r>
      <rPr>
        <b/>
        <sz val="11"/>
        <color theme="5"/>
        <rFont val="Calibri"/>
        <family val="2"/>
        <scheme val="minor"/>
      </rPr>
      <t xml:space="preserve">Técnico-Administrativo: </t>
    </r>
    <r>
      <rPr>
        <sz val="11"/>
        <color theme="1"/>
        <rFont val="Calibri"/>
        <family val="2"/>
        <scheme val="minor"/>
      </rPr>
      <t>Se vinculan con la estructura orgánica funcional, políticas, sistemas no informáticos, procedimientos, comunicación e información, que intervienen en la consecución de las metas y objetivos.</t>
    </r>
  </si>
  <si>
    <r>
      <rPr>
        <b/>
        <sz val="11"/>
        <color theme="5"/>
        <rFont val="Calibri"/>
        <family val="2"/>
        <scheme val="minor"/>
      </rPr>
      <t>TIC's:</t>
    </r>
    <r>
      <rPr>
        <sz val="11"/>
        <color theme="1"/>
        <rFont val="Calibri"/>
        <family val="2"/>
        <scheme val="minor"/>
      </rPr>
      <t xml:space="preserve"> Se relacionan con los sistemas de información y comunicación automatizados.</t>
    </r>
  </si>
  <si>
    <r>
      <rPr>
        <b/>
        <sz val="11"/>
        <color theme="5"/>
        <rFont val="Calibri"/>
        <family val="2"/>
        <scheme val="minor"/>
      </rPr>
      <t xml:space="preserve">Material: </t>
    </r>
    <r>
      <rPr>
        <sz val="11"/>
        <color theme="1"/>
        <rFont val="Calibri"/>
        <family val="2"/>
        <scheme val="minor"/>
      </rPr>
      <t>Se refieren a la infraestructura y recursos materiales necesarios para el logro de las metas y objetivos.</t>
    </r>
  </si>
  <si>
    <r>
      <rPr>
        <b/>
        <sz val="11"/>
        <color theme="5"/>
        <rFont val="Calibri"/>
        <family val="2"/>
        <scheme val="minor"/>
      </rPr>
      <t>Normativo:</t>
    </r>
    <r>
      <rPr>
        <sz val="11"/>
        <color theme="1"/>
        <rFont val="Calibri"/>
        <family val="2"/>
        <scheme val="minor"/>
      </rPr>
      <t xml:space="preserve"> Se vinculan con las leyes, reglamentos, normas y disposiciones que rigen la actuación de la organización en la consecución de las metas y objetivos.</t>
    </r>
  </si>
  <si>
    <r>
      <rPr>
        <b/>
        <sz val="11"/>
        <color theme="5"/>
        <rFont val="Calibri"/>
        <family val="2"/>
        <scheme val="minor"/>
      </rPr>
      <t>Entorno:</t>
    </r>
    <r>
      <rPr>
        <sz val="11"/>
        <color theme="1"/>
        <rFont val="Calibri"/>
        <family val="2"/>
        <scheme val="minor"/>
      </rPr>
      <t xml:space="preserve"> Se refieren a las condiciones externas a la organización, que pueden incidir en el logro de las metas y objetivos.</t>
    </r>
  </si>
  <si>
    <t>Tipo de Factor:</t>
  </si>
  <si>
    <r>
      <rPr>
        <b/>
        <sz val="11"/>
        <color theme="5"/>
        <rFont val="Calibri"/>
        <family val="2"/>
        <scheme val="minor"/>
      </rPr>
      <t xml:space="preserve">Interno: </t>
    </r>
    <r>
      <rPr>
        <sz val="11"/>
        <color theme="1"/>
        <rFont val="Calibri"/>
        <family val="2"/>
        <scheme val="minor"/>
      </rPr>
      <t>Se encuentra relacionado con las causas o situaciones originadas en el ámbito de actuación de la organización.</t>
    </r>
  </si>
  <si>
    <r>
      <rPr>
        <b/>
        <sz val="11"/>
        <color theme="5"/>
        <rFont val="Calibri"/>
        <family val="2"/>
        <scheme val="minor"/>
      </rPr>
      <t xml:space="preserve">Externo: </t>
    </r>
    <r>
      <rPr>
        <sz val="11"/>
        <color theme="1"/>
        <rFont val="Calibri"/>
        <family val="2"/>
        <scheme val="minor"/>
      </rPr>
      <t>Se refiere a las causas o situaciones fuera del ámbito de competencia de la organización.</t>
    </r>
  </si>
  <si>
    <r>
      <rPr>
        <b/>
        <sz val="11"/>
        <color rgb="FF00B050"/>
        <rFont val="Calibri"/>
        <family val="2"/>
        <scheme val="minor"/>
      </rPr>
      <t xml:space="preserve">POSIBLES EFECTOS DEL RIESGO: </t>
    </r>
    <r>
      <rPr>
        <sz val="11"/>
        <color theme="1"/>
        <rFont val="Calibri"/>
        <family val="2"/>
        <scheme val="minor"/>
      </rPr>
      <t>Describir las consecuencias que incidirán en el cumplimiento de las metas y objetivos institucionales, en caso de materializarse el riesgo identificado.</t>
    </r>
  </si>
  <si>
    <r>
      <rPr>
        <b/>
        <sz val="11"/>
        <color rgb="FF00B050"/>
        <rFont val="Calibri"/>
        <family val="2"/>
        <scheme val="minor"/>
      </rPr>
      <t xml:space="preserve">VALORACIÓN INICIAL: </t>
    </r>
    <r>
      <rPr>
        <sz val="11"/>
        <color theme="1"/>
        <rFont val="Calibri"/>
        <family val="2"/>
        <scheme val="minor"/>
      </rPr>
      <t>La valoración del grado de impacto y de la probabilidad de ocurrencia deberá realizarse antes de la evaluación de controles. Se determinará sin considerar los controles existentes para administrar los riesgos, a fin de visualizar la máxima vulnerabilidad a que está expuesta la Institución de no responder ante ellos adecuadamente.</t>
    </r>
  </si>
  <si>
    <r>
      <rPr>
        <b/>
        <sz val="11"/>
        <color theme="5"/>
        <rFont val="Calibri"/>
        <family val="2"/>
        <scheme val="minor"/>
      </rPr>
      <t xml:space="preserve">Grado de Impacto: </t>
    </r>
    <r>
      <rPr>
        <sz val="11"/>
        <color theme="1"/>
        <rFont val="Calibri"/>
        <family val="2"/>
        <scheme val="minor"/>
      </rPr>
      <t>La asignación se determinará con un valor del 1 al 10 en función de los efectos, de acuerdo a la siguiente escala de valor:</t>
    </r>
  </si>
  <si>
    <r>
      <rPr>
        <b/>
        <sz val="11"/>
        <color theme="5"/>
        <rFont val="Calibri"/>
        <family val="2"/>
        <scheme val="minor"/>
      </rPr>
      <t>Probabilidad de Ocurrencia:</t>
    </r>
    <r>
      <rPr>
        <sz val="11"/>
        <color theme="1"/>
        <rFont val="Calibri"/>
        <family val="2"/>
        <scheme val="minor"/>
      </rPr>
      <t xml:space="preserve"> La asignación se determinará con un valor del 1 al 10, en función de los factores de riesgo, considerando las siguientes escalas de valor:</t>
    </r>
  </si>
  <si>
    <t>II. EVALUACIÓN DE CONTROLES</t>
  </si>
  <si>
    <r>
      <rPr>
        <b/>
        <sz val="11"/>
        <color rgb="FF00B050"/>
        <rFont val="Calibri"/>
        <family val="2"/>
        <scheme val="minor"/>
      </rPr>
      <t xml:space="preserve">TIENE CONTROLES: </t>
    </r>
    <r>
      <rPr>
        <sz val="11"/>
        <color theme="1"/>
        <rFont val="Calibri"/>
        <family val="2"/>
        <scheme val="minor"/>
      </rPr>
      <t>Determinar si existen o no los controles para cada uno de los factores de riesgo y, en su caso, para sus efectos.</t>
    </r>
  </si>
  <si>
    <t>Al seleccionar la opción "SI" de la lista desplegable, se visualizarán las columnas de la derecha para requisitar la información de hasta CINCO controles por factor.</t>
  </si>
  <si>
    <r>
      <rPr>
        <b/>
        <sz val="11"/>
        <color rgb="FF00B050"/>
        <rFont val="Calibri"/>
        <family val="2"/>
        <scheme val="minor"/>
      </rPr>
      <t>DESCRIPCIÓN DE CONTROLES EXISTENTES:</t>
    </r>
    <r>
      <rPr>
        <sz val="11"/>
        <color theme="1"/>
        <rFont val="Calibri"/>
        <family val="2"/>
        <scheme val="minor"/>
      </rPr>
      <t xml:space="preserve"> Describir los controles existentes para administrar los factores de riesgo y, en su caso, para sus efectos.</t>
    </r>
  </si>
  <si>
    <r>
      <rPr>
        <b/>
        <sz val="11"/>
        <color rgb="FF00B050"/>
        <rFont val="Calibri"/>
        <family val="2"/>
        <scheme val="minor"/>
      </rPr>
      <t xml:space="preserve">TIPO DE CONTROL: </t>
    </r>
    <r>
      <rPr>
        <sz val="11"/>
        <color theme="1"/>
        <rFont val="Calibri"/>
        <family val="2"/>
        <scheme val="minor"/>
      </rPr>
      <t>Determinar el tipo de control para cada uno de los factores de riesgo, según corresponda: Preventivo, Correctivo, Detectivo.</t>
    </r>
  </si>
  <si>
    <r>
      <rPr>
        <b/>
        <sz val="11"/>
        <color rgb="FF00B050"/>
        <rFont val="Calibri"/>
        <family val="2"/>
        <scheme val="minor"/>
      </rPr>
      <t>DETERMINACIÓN DE SUFICIENCIA O DEFICIENCIA DEL CONTROL:</t>
    </r>
    <r>
      <rPr>
        <sz val="11"/>
        <color theme="1"/>
        <rFont val="Calibri"/>
        <family val="2"/>
        <scheme val="minor"/>
      </rPr>
      <t xml:space="preserve"> Evaluar cada uno de los controles que se tienen implementados para administrar el riesgo, identificando lo siguiente:</t>
    </r>
  </si>
  <si>
    <r>
      <rPr>
        <b/>
        <u/>
        <sz val="11"/>
        <color theme="5"/>
        <rFont val="Calibri"/>
        <family val="2"/>
        <scheme val="minor"/>
      </rPr>
      <t xml:space="preserve">Deficiencia: </t>
    </r>
    <r>
      <rPr>
        <sz val="11"/>
        <color theme="1"/>
        <rFont val="Calibri"/>
        <family val="2"/>
        <scheme val="minor"/>
      </rPr>
      <t>Cuando no reúna alguna de las siguientes condiciones:</t>
    </r>
  </si>
  <si>
    <r>
      <t xml:space="preserve">Está </t>
    </r>
    <r>
      <rPr>
        <b/>
        <sz val="11"/>
        <color theme="1"/>
        <rFont val="Calibri"/>
        <family val="2"/>
        <scheme val="minor"/>
      </rPr>
      <t>documentado</t>
    </r>
    <r>
      <rPr>
        <sz val="11"/>
        <color theme="1"/>
        <rFont val="Calibri"/>
        <family val="2"/>
        <scheme val="minor"/>
      </rPr>
      <t>: Que se encuentra descrito.</t>
    </r>
  </si>
  <si>
    <r>
      <t xml:space="preserve">Está </t>
    </r>
    <r>
      <rPr>
        <b/>
        <sz val="11"/>
        <color theme="1"/>
        <rFont val="Calibri"/>
        <family val="2"/>
        <scheme val="minor"/>
      </rPr>
      <t>formalizado</t>
    </r>
    <r>
      <rPr>
        <sz val="11"/>
        <color theme="1"/>
        <rFont val="Calibri"/>
        <family val="2"/>
        <scheme val="minor"/>
      </rPr>
      <t>: Se encuentra autorizado por servidor público facultado.</t>
    </r>
  </si>
  <si>
    <r>
      <t xml:space="preserve">Se </t>
    </r>
    <r>
      <rPr>
        <b/>
        <sz val="11"/>
        <color theme="1"/>
        <rFont val="Calibri"/>
        <family val="2"/>
        <scheme val="minor"/>
      </rPr>
      <t>aplica</t>
    </r>
    <r>
      <rPr>
        <sz val="11"/>
        <color theme="1"/>
        <rFont val="Calibri"/>
        <family val="2"/>
        <scheme val="minor"/>
      </rPr>
      <t xml:space="preserve">: Se ejecuta consistentemente el control, y </t>
    </r>
  </si>
  <si>
    <r>
      <t>Es</t>
    </r>
    <r>
      <rPr>
        <b/>
        <sz val="11"/>
        <color theme="1"/>
        <rFont val="Calibri"/>
        <family val="2"/>
        <scheme val="minor"/>
      </rPr>
      <t xml:space="preserve"> efectivo</t>
    </r>
    <r>
      <rPr>
        <sz val="11"/>
        <color theme="1"/>
        <rFont val="Calibri"/>
        <family val="2"/>
        <scheme val="minor"/>
      </rPr>
      <t>: Cuando se incide en el factor de riesgo, para disimular la probabilidad de ocurrencia.</t>
    </r>
  </si>
  <si>
    <r>
      <rPr>
        <b/>
        <u/>
        <sz val="11"/>
        <color theme="5"/>
        <rFont val="Calibri"/>
        <family val="2"/>
        <scheme val="minor"/>
      </rPr>
      <t>Suficiencia:</t>
    </r>
    <r>
      <rPr>
        <sz val="11"/>
        <color theme="1"/>
        <rFont val="Calibri"/>
        <family val="2"/>
        <scheme val="minor"/>
      </rPr>
      <t xml:space="preserve"> Cuando se cumplen todos los requisitos anteriores y se cuenta con el número adecuado de controles por cada factor de riesgo.</t>
    </r>
  </si>
  <si>
    <t>El riesgo es considerado controlado suficientemente, cuando todos sus factores cuentan con controles adecuados.</t>
  </si>
  <si>
    <r>
      <rPr>
        <b/>
        <sz val="11"/>
        <color rgb="FF00B050"/>
        <rFont val="Calibri"/>
        <family val="2"/>
        <scheme val="minor"/>
      </rPr>
      <t xml:space="preserve">RESULTADO DE LA DETERMINACIÓN DEL CONTROL: </t>
    </r>
    <r>
      <rPr>
        <sz val="11"/>
        <color theme="1"/>
        <rFont val="Calibri"/>
        <family val="2"/>
        <scheme val="minor"/>
      </rPr>
      <t xml:space="preserve">Se registrara automáticamente al momento de responder "SI" el control cumple o "NO" con las condiciones necesarias, determinado si es </t>
    </r>
    <r>
      <rPr>
        <b/>
        <sz val="11"/>
        <color theme="1"/>
        <rFont val="Calibri"/>
        <family val="2"/>
        <scheme val="minor"/>
      </rPr>
      <t>suficiente</t>
    </r>
    <r>
      <rPr>
        <sz val="11"/>
        <color theme="1"/>
        <rFont val="Calibri"/>
        <family val="2"/>
        <scheme val="minor"/>
      </rPr>
      <t xml:space="preserve"> o </t>
    </r>
    <r>
      <rPr>
        <b/>
        <sz val="11"/>
        <color theme="1"/>
        <rFont val="Calibri"/>
        <family val="2"/>
        <scheme val="minor"/>
      </rPr>
      <t>deficiente.</t>
    </r>
  </si>
  <si>
    <r>
      <rPr>
        <b/>
        <sz val="11"/>
        <color rgb="FF00B050"/>
        <rFont val="Calibri"/>
        <family val="2"/>
        <scheme val="minor"/>
      </rPr>
      <t>RIESGO CONTROLADO SUFICIENTEMENTE:</t>
    </r>
    <r>
      <rPr>
        <sz val="11"/>
        <color theme="1"/>
        <rFont val="Calibri"/>
        <family val="2"/>
        <scheme val="minor"/>
      </rPr>
      <t xml:space="preserve"> Se registrará automáticamente, considerando la existencia de controles para cada factor y si estos son suficientes.</t>
    </r>
  </si>
  <si>
    <r>
      <t xml:space="preserve">La Celda en color </t>
    </r>
    <r>
      <rPr>
        <b/>
        <sz val="11"/>
        <color theme="1"/>
        <rFont val="Calibri"/>
        <family val="2"/>
        <scheme val="minor"/>
      </rPr>
      <t>"Verde"</t>
    </r>
    <r>
      <rPr>
        <sz val="11"/>
        <color theme="1"/>
        <rFont val="Calibri"/>
        <family val="2"/>
        <scheme val="minor"/>
      </rPr>
      <t xml:space="preserve"> indica que el riesgo está controlado suficientemente.</t>
    </r>
  </si>
  <si>
    <r>
      <t xml:space="preserve">La Celda en color </t>
    </r>
    <r>
      <rPr>
        <b/>
        <sz val="11"/>
        <color theme="1"/>
        <rFont val="Calibri"/>
        <family val="2"/>
        <scheme val="minor"/>
      </rPr>
      <t xml:space="preserve">"Amarillo" </t>
    </r>
    <r>
      <rPr>
        <sz val="11"/>
        <color theme="1"/>
        <rFont val="Calibri"/>
        <family val="2"/>
        <scheme val="minor"/>
      </rPr>
      <t>indica que alguno de los factores identificados no tiene controles y/o son deficientes.</t>
    </r>
  </si>
  <si>
    <t>III. EVALUACIÓN DE RIESGOS RESPECTO A CONTROLES</t>
  </si>
  <si>
    <r>
      <rPr>
        <b/>
        <sz val="11"/>
        <color rgb="FF00B050"/>
        <rFont val="Calibri"/>
        <family val="2"/>
        <scheme val="minor"/>
      </rPr>
      <t>VALORACIÓN FINAL DE RIESGOS RESPECTO A CONTROLES:</t>
    </r>
    <r>
      <rPr>
        <sz val="11"/>
        <color theme="1"/>
        <rFont val="Calibri"/>
        <family val="2"/>
        <scheme val="minor"/>
      </rPr>
      <t xml:space="preserve"> Se realizará la confronta de los resultados de la evaluación de riesgos y de controles, a fin de visualizar la maxima vulnerabilidad a que está expuesta la Institucion de no responder adecuadamente ante ellos, considerando los siguientes aspectos:</t>
    </r>
  </si>
  <si>
    <t>*La valoración final del riesgo nunca podrá ser superior a la valoración inicial;</t>
  </si>
  <si>
    <t>*Si todos los controles del riesgo son suficientes, la valoración final del riesgo deberá ser inferior a la inicial;</t>
  </si>
  <si>
    <t xml:space="preserve">*Si alguno de los controles del riesgo son deficientes, o se observa inexsistemcia de controles, la valoración final del riesgo deberá ser igual a la inicial, y </t>
  </si>
  <si>
    <t>*La valoración final carecera de validez cuando no considere la valoración inicial del impacto y de la probabilidad de ocurrencia del riesgo; la totalidad de los controles existentes y la etapa de evaluación de controles.</t>
  </si>
  <si>
    <t>IV. MAPA DE RIESGOS INSTITUCIONALES</t>
  </si>
  <si>
    <r>
      <rPr>
        <b/>
        <sz val="11"/>
        <color rgb="FF00B050"/>
        <rFont val="Calibri"/>
        <family val="2"/>
        <scheme val="minor"/>
      </rPr>
      <t>MAPA DE RIESGOS:</t>
    </r>
    <r>
      <rPr>
        <sz val="11"/>
        <color theme="1"/>
        <rFont val="Calibri"/>
        <family val="2"/>
        <scheme val="minor"/>
      </rPr>
      <t xml:space="preserve"> Se registrará automaticamente la ubicación del riesgo por cuadrante en la Matríz y se gratificaran en el Mapa de Riesgos, una vez registrada la Valoración Final (Resultado de la evaluación del riesgo y controles).</t>
    </r>
  </si>
  <si>
    <t>V. DEFINICIÓN DE ESTRATEGIAS Y ACCIONES PARA SU ADMINISTRACIÓN</t>
  </si>
  <si>
    <r>
      <rPr>
        <b/>
        <sz val="11"/>
        <color rgb="FF00B050"/>
        <rFont val="Calibri"/>
        <family val="2"/>
        <scheme val="minor"/>
      </rPr>
      <t>ESTRATEGIAS PARA ADMINISTRAR EL RIESGO:</t>
    </r>
    <r>
      <rPr>
        <sz val="11"/>
        <color theme="1"/>
        <rFont val="Calibri"/>
        <family val="2"/>
        <scheme val="minor"/>
      </rPr>
      <t xml:space="preserve"> Son las políticas de respuesta para administrar los riesgos, basados en la valoración final del impacto y de la probabilidad de ocurrencia del riesgo, lo que permitirá determinar las acciones de control a implementar por cada factor de riesgo.</t>
    </r>
  </si>
  <si>
    <t>Es imprescindible realizar un analisi del beneficio ante el costo en la mitigación de los riesgos para establecer las siguientes estrategias:</t>
  </si>
  <si>
    <r>
      <rPr>
        <b/>
        <sz val="11"/>
        <color theme="5"/>
        <rFont val="Calibri"/>
        <family val="2"/>
        <scheme val="minor"/>
      </rPr>
      <t>1. Evitar el riesgo.-</t>
    </r>
    <r>
      <rPr>
        <sz val="11"/>
        <color theme="1"/>
        <rFont val="Calibri"/>
        <family val="2"/>
        <scheme val="minor"/>
      </rPr>
      <t xml:space="preserve"> Se refiere a eliminar el factor o factores que pueden provocar la materialización del riesgo, considerando que sí una parte del proceso tiene alto riesgo, el segmento completo recibe cambios sustanciales por mejora, rediseño o eliminación, resultado de controles suficientes y acciones emprendidas.</t>
    </r>
  </si>
  <si>
    <r>
      <rPr>
        <b/>
        <sz val="11"/>
        <color theme="5"/>
        <rFont val="Calibri"/>
        <family val="2"/>
        <scheme val="minor"/>
      </rPr>
      <t xml:space="preserve">2.-Reducir el riesgo.- </t>
    </r>
    <r>
      <rPr>
        <sz val="11"/>
        <color theme="1"/>
        <rFont val="Calibri"/>
        <family val="2"/>
        <scheme val="minor"/>
      </rPr>
      <t>Implica establecer acciones dirigidas a disminuir la probabilidad de ocurrencia (acciones de prevención) y el impacto (acciones de contingencia), tales como la optimización de los procedimientos y la implementación o mejora de controles.</t>
    </r>
  </si>
  <si>
    <r>
      <rPr>
        <b/>
        <sz val="11"/>
        <color theme="5"/>
        <rFont val="Calibri"/>
        <family val="2"/>
        <scheme val="minor"/>
      </rPr>
      <t xml:space="preserve">3. Asumir el riesgo.- </t>
    </r>
    <r>
      <rPr>
        <sz val="11"/>
        <color theme="1"/>
        <rFont val="Calibri"/>
        <family val="2"/>
        <scheme val="minor"/>
      </rPr>
      <t>Se aplica cuando el riesgo se encuentra en el Cuadrante III, Riesgos Controlados de baja probabilidad de ocurrencia y grado de impacto y puede aceptarse sin necesaidad de tomar otras medidas de control diferentes a las que se poseen, o cuando no se tiene opción para abatirlo y sólo pueden establecerse acciones de contingencia.</t>
    </r>
  </si>
  <si>
    <r>
      <rPr>
        <b/>
        <sz val="11"/>
        <color theme="5"/>
        <rFont val="Calibri"/>
        <family val="2"/>
        <scheme val="minor"/>
      </rPr>
      <t xml:space="preserve">4. Transferir el riesgo.- </t>
    </r>
    <r>
      <rPr>
        <sz val="11"/>
        <color theme="1"/>
        <rFont val="Calibri"/>
        <family val="2"/>
        <scheme val="minor"/>
      </rPr>
      <t>Consiste en trasladar el riesgo a un externo a través de la contratación de servicios tercerizados, el cual deberá tener la experiencia y especialización necesaria para asumir el riesgo, así como sus impactos o pérdidas derivadas de su materialización. Esta estrategia cuenta con tres metodos:</t>
    </r>
  </si>
  <si>
    <t>* Protección o cobertura: Cuando la acción que se realiza para reducir la exposición a una pérdida, obliga tambien a renunciar a la posibilidad de una ganancia.</t>
  </si>
  <si>
    <t>* Aseguramiento: Significa pagar una prima (el precio del seguro) para que en caso de tener perdidas, éstas sean asumidas por la aseguradora.</t>
  </si>
  <si>
    <t>* Diversificación: Implica mantener cantidades similares de muchos activos riesgosos en lugar de concentrar toda la inversión en uno solo, en consecuencia la diversificación reduce la exposición al riesgo de un activo individual.</t>
  </si>
  <si>
    <r>
      <rPr>
        <b/>
        <sz val="11"/>
        <color theme="5"/>
        <rFont val="Calibri"/>
        <family val="2"/>
        <scheme val="minor"/>
      </rPr>
      <t xml:space="preserve">5. Compartir el riesgo.- </t>
    </r>
    <r>
      <rPr>
        <sz val="11"/>
        <color theme="1"/>
        <rFont val="Calibri"/>
        <family val="2"/>
        <scheme val="minor"/>
      </rPr>
      <t>Se refiere a distribuir parcialmente el riesgo y las posibles consecuencias, a efecto de segmentarlo y canalizarlo a diferentes unidades administrativas de la institución, las cuales se responsabilizan de la parte que les corresponda en su ámbito de competencia.</t>
    </r>
  </si>
  <si>
    <r>
      <t xml:space="preserve">Para los </t>
    </r>
    <r>
      <rPr>
        <sz val="11"/>
        <color rgb="FFFF0000"/>
        <rFont val="Calibri"/>
        <family val="2"/>
        <scheme val="minor"/>
      </rPr>
      <t>riesgos de corrupción</t>
    </r>
    <r>
      <rPr>
        <sz val="11"/>
        <color theme="1"/>
        <rFont val="Calibri"/>
        <family val="2"/>
        <scheme val="minor"/>
      </rPr>
      <t xml:space="preserve"> que hayan identificado las instituciones, éstas deberán </t>
    </r>
    <r>
      <rPr>
        <sz val="11"/>
        <color rgb="FFFF0000"/>
        <rFont val="Calibri"/>
        <family val="2"/>
        <scheme val="minor"/>
      </rPr>
      <t>contemplar solamente las estrategias de evitar y reducir el riesgo</t>
    </r>
    <r>
      <rPr>
        <sz val="11"/>
        <color theme="1"/>
        <rFont val="Calibri"/>
        <family val="2"/>
        <scheme val="minor"/>
      </rPr>
      <t xml:space="preserve">, toda vez que los riesgos de corrupción son incaptables e intolerables, en tanto que lesionan la imagen, la credibilidad y la transparencia de las Instituciones. </t>
    </r>
  </si>
  <si>
    <r>
      <rPr>
        <b/>
        <sz val="11"/>
        <color rgb="FF00B050"/>
        <rFont val="Calibri"/>
        <family val="2"/>
        <scheme val="minor"/>
      </rPr>
      <t xml:space="preserve">ACCIONES: </t>
    </r>
    <r>
      <rPr>
        <sz val="11"/>
        <color theme="1"/>
        <rFont val="Calibri"/>
        <family val="2"/>
        <scheme val="minor"/>
      </rPr>
      <t>Describir las acciones de control para administrar los riesgos, a partir de las estrategias determinadas para los factores de riesgo.</t>
    </r>
  </si>
  <si>
    <t>PTAR</t>
  </si>
  <si>
    <t>&gt;Éste apartado se vincula automaticamente con la información registrada en la Matriz de Administracioón de Riesgos&lt;</t>
  </si>
  <si>
    <r>
      <rPr>
        <b/>
        <sz val="11"/>
        <color rgb="FF00B050"/>
        <rFont val="Calibri"/>
        <family val="2"/>
        <scheme val="minor"/>
      </rPr>
      <t>NO. DE RIESGO; DESCRIPCIÓN DEL RIESGO; VALOR DE IMPACTO; VALOR DE PROBABILIDAD; CUADRANTE; ESTRATEGIA; NO. DE FACTOR; FACTOR DE RIESGO; DESCRIPICIÓN DE LA ACCIÓN DE CONTROL:</t>
    </r>
    <r>
      <rPr>
        <sz val="11"/>
        <color theme="1"/>
        <rFont val="Calibri"/>
        <family val="2"/>
        <scheme val="minor"/>
      </rPr>
      <t xml:space="preserve"> La información de estos apartados, se visualizará automaticamente una vez requisitada la Matriz de Administración de Riesgos.</t>
    </r>
  </si>
  <si>
    <r>
      <rPr>
        <b/>
        <sz val="11"/>
        <color rgb="FF00B050"/>
        <rFont val="Calibri"/>
        <family val="2"/>
        <scheme val="minor"/>
      </rPr>
      <t xml:space="preserve">UNIDAD ADMINISTRATIVA: </t>
    </r>
    <r>
      <rPr>
        <sz val="11"/>
        <color theme="1"/>
        <rFont val="Calibri"/>
        <family val="2"/>
        <scheme val="minor"/>
      </rPr>
      <t>Registrar el nombre de la Unidad Administrativa Responsable de administrar el riesgo identificado.</t>
    </r>
  </si>
  <si>
    <r>
      <rPr>
        <b/>
        <sz val="11"/>
        <color rgb="FF00B050"/>
        <rFont val="Calibri"/>
        <family val="2"/>
        <scheme val="minor"/>
      </rPr>
      <t xml:space="preserve">RESPONSABLE: </t>
    </r>
    <r>
      <rPr>
        <sz val="11"/>
        <color theme="1"/>
        <rFont val="Calibri"/>
        <family val="2"/>
        <scheme val="minor"/>
      </rPr>
      <t>Registrar el nombre del servidor público que fungirá como representante de la Unidad Administrativa Responsable de administrar el riesgo identificado.</t>
    </r>
  </si>
  <si>
    <r>
      <rPr>
        <b/>
        <sz val="11"/>
        <color rgb="FF00B050"/>
        <rFont val="Calibri"/>
        <family val="2"/>
        <scheme val="minor"/>
      </rPr>
      <t>FECHA DE INICIO:</t>
    </r>
    <r>
      <rPr>
        <sz val="11"/>
        <color theme="1"/>
        <rFont val="Calibri"/>
        <family val="2"/>
        <scheme val="minor"/>
      </rPr>
      <t xml:space="preserve"> Establecer la fecha en la que se dará inicio el seguimiento a la acción de control comprometida para administrar el riesgo identificado.</t>
    </r>
  </si>
  <si>
    <r>
      <rPr>
        <b/>
        <sz val="11"/>
        <color rgb="FF00B050"/>
        <rFont val="Calibri"/>
        <family val="2"/>
        <scheme val="minor"/>
      </rPr>
      <t xml:space="preserve">FECHA DE TÉRMINO: </t>
    </r>
    <r>
      <rPr>
        <sz val="11"/>
        <color theme="1"/>
        <rFont val="Calibri"/>
        <family val="2"/>
        <scheme val="minor"/>
      </rPr>
      <t>Establecer la fecha en la que se conluirá el seguimiento a la acción de control comprometida para administrar el riesgo identificado.</t>
    </r>
  </si>
  <si>
    <r>
      <rPr>
        <b/>
        <sz val="11"/>
        <color rgb="FF00B050"/>
        <rFont val="Calibri"/>
        <family val="2"/>
        <scheme val="minor"/>
      </rPr>
      <t>MEDIOS DE VERIFICACIÓN:</t>
    </r>
    <r>
      <rPr>
        <sz val="11"/>
        <color theme="1"/>
        <rFont val="Calibri"/>
        <family val="2"/>
        <scheme val="minor"/>
      </rPr>
      <t xml:space="preserve"> Definir los documentros físicos y/o electrónico que acrediten la implementación de las acciones de control comprometidas en el Programa de Trabajo de Administración de Riesgos.</t>
    </r>
  </si>
  <si>
    <t>NOTA:</t>
  </si>
  <si>
    <t>El seguimiento al cumplimiento de las acciones de control comprometidas en el PTAR deberá realizarse periodicamente por el Coordinador de Control Interno y el Enlace de Administración de Riesgos para informar trimestralmente al Titular de la Institución el resultado, a través del Reporte de Avances Trimestral del PTAR, en terminos de lo dispuesto en el numeral 28 del Acuerdo.</t>
  </si>
  <si>
    <t>&gt; Versión  8&lt;</t>
  </si>
  <si>
    <r>
      <t>R</t>
    </r>
    <r>
      <rPr>
        <b/>
        <sz val="10"/>
        <color indexed="18"/>
        <rFont val="Verdana"/>
        <family val="2"/>
      </rPr>
      <t xml:space="preserve">AMO / </t>
    </r>
    <r>
      <rPr>
        <b/>
        <sz val="13"/>
        <color indexed="18"/>
        <rFont val="Verdana"/>
        <family val="2"/>
      </rPr>
      <t>S</t>
    </r>
    <r>
      <rPr>
        <b/>
        <sz val="10"/>
        <color indexed="18"/>
        <rFont val="Verdana"/>
        <family val="2"/>
      </rPr>
      <t>ECTOR:</t>
    </r>
  </si>
  <si>
    <t>11 Educación Pública</t>
  </si>
  <si>
    <r>
      <t>I</t>
    </r>
    <r>
      <rPr>
        <b/>
        <sz val="10"/>
        <color indexed="18"/>
        <rFont val="Verdana"/>
        <family val="2"/>
      </rPr>
      <t>NSTITUCIÓN:</t>
    </r>
  </si>
  <si>
    <t>Instituto Duranguense de Educación para Adultos</t>
  </si>
  <si>
    <r>
      <t>A</t>
    </r>
    <r>
      <rPr>
        <b/>
        <sz val="10"/>
        <color indexed="18"/>
        <rFont val="Verdana"/>
        <family val="2"/>
      </rPr>
      <t>ÑO:</t>
    </r>
  </si>
  <si>
    <r>
      <t>T</t>
    </r>
    <r>
      <rPr>
        <sz val="13"/>
        <color indexed="18"/>
        <rFont val="Verdana"/>
        <family val="2"/>
      </rPr>
      <t xml:space="preserve">itular de la </t>
    </r>
    <r>
      <rPr>
        <sz val="14"/>
        <color indexed="18"/>
        <rFont val="Verdana"/>
        <family val="2"/>
      </rPr>
      <t>I</t>
    </r>
    <r>
      <rPr>
        <sz val="13"/>
        <color indexed="18"/>
        <rFont val="Verdana"/>
        <family val="2"/>
      </rPr>
      <t>nstitución</t>
    </r>
  </si>
  <si>
    <t>Ing. Guillermo Arce Valencia</t>
  </si>
  <si>
    <r>
      <t>C</t>
    </r>
    <r>
      <rPr>
        <sz val="13"/>
        <color indexed="18"/>
        <rFont val="Verdana"/>
        <family val="2"/>
      </rPr>
      <t xml:space="preserve">oordinador de </t>
    </r>
    <r>
      <rPr>
        <sz val="14"/>
        <color indexed="18"/>
        <rFont val="Verdana"/>
        <family val="2"/>
      </rPr>
      <t>C</t>
    </r>
    <r>
      <rPr>
        <sz val="13"/>
        <color indexed="18"/>
        <rFont val="Verdana"/>
        <family val="2"/>
      </rPr>
      <t xml:space="preserve">ontrol </t>
    </r>
    <r>
      <rPr>
        <sz val="14"/>
        <color indexed="18"/>
        <rFont val="Verdana"/>
        <family val="2"/>
      </rPr>
      <t>I</t>
    </r>
    <r>
      <rPr>
        <sz val="13"/>
        <color indexed="18"/>
        <rFont val="Verdana"/>
        <family val="2"/>
      </rPr>
      <t>nterno</t>
    </r>
  </si>
  <si>
    <t>Ing. Jorge Armando Solís Nájera</t>
  </si>
  <si>
    <r>
      <t xml:space="preserve"> </t>
    </r>
    <r>
      <rPr>
        <sz val="14"/>
        <color indexed="18"/>
        <rFont val="Verdana"/>
        <family val="2"/>
      </rPr>
      <t xml:space="preserve"> E</t>
    </r>
    <r>
      <rPr>
        <sz val="13"/>
        <color indexed="18"/>
        <rFont val="Verdana"/>
        <family val="2"/>
      </rPr>
      <t xml:space="preserve">nlace de </t>
    </r>
    <r>
      <rPr>
        <sz val="14"/>
        <color indexed="18"/>
        <rFont val="Verdana"/>
        <family val="2"/>
      </rPr>
      <t>A</t>
    </r>
    <r>
      <rPr>
        <sz val="13"/>
        <color indexed="18"/>
        <rFont val="Verdana"/>
        <family val="2"/>
      </rPr>
      <t xml:space="preserve">dministración de </t>
    </r>
    <r>
      <rPr>
        <sz val="14"/>
        <color indexed="18"/>
        <rFont val="Verdana"/>
        <family val="2"/>
      </rPr>
      <t>R</t>
    </r>
    <r>
      <rPr>
        <sz val="13"/>
        <color indexed="18"/>
        <rFont val="Verdana"/>
        <family val="2"/>
      </rPr>
      <t>iesgos</t>
    </r>
  </si>
  <si>
    <t>Ing. Eduardo Sánchez Berumen</t>
  </si>
  <si>
    <t>Ramo / Sector</t>
  </si>
  <si>
    <t>04 Gobernación</t>
  </si>
  <si>
    <t>05 Relaciones Exteriores</t>
  </si>
  <si>
    <t>06 Hacienda y Crédito Público</t>
  </si>
  <si>
    <t>07 Defensa Nacional</t>
  </si>
  <si>
    <t>08 Agricultura, Ganadería, Desarrollo Rural, Pesca y Alimentación</t>
  </si>
  <si>
    <t>09 Comunicaciones y Transportes</t>
  </si>
  <si>
    <t>10 Economía</t>
  </si>
  <si>
    <t>12 Salud</t>
  </si>
  <si>
    <t>13 Marina</t>
  </si>
  <si>
    <t>14 Trabajo y Previsión Social</t>
  </si>
  <si>
    <t>15 Reforma Agraria</t>
  </si>
  <si>
    <t>16 Medio Ambiente y Recursos Naturales</t>
  </si>
  <si>
    <t>17 Procuraduría General de la República</t>
  </si>
  <si>
    <t>18 Energía</t>
  </si>
  <si>
    <t>20 Desarrollo Social</t>
  </si>
  <si>
    <t>21 Turismo</t>
  </si>
  <si>
    <t>27 Función Pública</t>
  </si>
  <si>
    <t>37 Consejería Jurídica del Ejecutivo Federal</t>
  </si>
  <si>
    <t>38 Ciencia y Tecnología</t>
  </si>
  <si>
    <t>48 Cultura</t>
  </si>
  <si>
    <t>Estrategia</t>
  </si>
  <si>
    <t>Estratégico</t>
  </si>
  <si>
    <t>Sustantivo</t>
  </si>
  <si>
    <t>Humano</t>
  </si>
  <si>
    <t>Interno</t>
  </si>
  <si>
    <t>SI</t>
  </si>
  <si>
    <t>Preventivo</t>
  </si>
  <si>
    <t>Suficiente</t>
  </si>
  <si>
    <t>Objetivo</t>
  </si>
  <si>
    <t>Directivo</t>
  </si>
  <si>
    <t>Administrativo</t>
  </si>
  <si>
    <t>Financiero-Presupuestal</t>
  </si>
  <si>
    <t>Externo</t>
  </si>
  <si>
    <t>NO</t>
  </si>
  <si>
    <t>Detectivo</t>
  </si>
  <si>
    <t>Deficiente</t>
  </si>
  <si>
    <t>EVITAR EL RIESGO</t>
  </si>
  <si>
    <t>Meta</t>
  </si>
  <si>
    <t>Operativo</t>
  </si>
  <si>
    <t>Legal</t>
  </si>
  <si>
    <t>Técnico-Administrativo</t>
  </si>
  <si>
    <t>Correctivo</t>
  </si>
  <si>
    <t>REDUCIR EL RIESGO</t>
  </si>
  <si>
    <t>Proceso</t>
  </si>
  <si>
    <t>Financiero</t>
  </si>
  <si>
    <t>TIC's</t>
  </si>
  <si>
    <t>ASUMIR EL RIESGO</t>
  </si>
  <si>
    <t>Presupuestal</t>
  </si>
  <si>
    <t>Material</t>
  </si>
  <si>
    <t>TRANSFERIR EL RIESGO</t>
  </si>
  <si>
    <t>De servicios</t>
  </si>
  <si>
    <t>Normativo</t>
  </si>
  <si>
    <t>COMPARTIR EL RIESGO</t>
  </si>
  <si>
    <t>De seguridad</t>
  </si>
  <si>
    <t>Entorno</t>
  </si>
  <si>
    <t>De Obra Pública</t>
  </si>
  <si>
    <t>De Recursos Humanos</t>
  </si>
  <si>
    <t xml:space="preserve">De Imagen </t>
  </si>
  <si>
    <t>De Tic´s</t>
  </si>
  <si>
    <t>De Salud</t>
  </si>
  <si>
    <t>De Corrupción</t>
  </si>
  <si>
    <t>Otros</t>
  </si>
  <si>
    <t>S U P E R V I S Ó</t>
  </si>
  <si>
    <t>A U T O R I Z Ó</t>
  </si>
  <si>
    <t>Ramo Administrativo
/ Sector</t>
  </si>
  <si>
    <t>I N T E G R Ó</t>
  </si>
  <si>
    <t>Institución</t>
  </si>
  <si>
    <t>I. EVALUACIÓN RIESGOS</t>
  </si>
  <si>
    <t>III. VALORACIÓN  DE RIESGOS 
VS. CONTROLES</t>
  </si>
  <si>
    <t>V. ESTRATEGIAS Y ACCIONES</t>
  </si>
  <si>
    <t>No. de Riesgo</t>
  </si>
  <si>
    <t>Unidad Administrativa</t>
  </si>
  <si>
    <t>Alineación a Estrategias, Objetivos, 
o Metas Institucionales</t>
  </si>
  <si>
    <t>R I E S G O</t>
  </si>
  <si>
    <t>Nivel de decisión
del Riesgo</t>
  </si>
  <si>
    <t>Clasificación del Riesgo</t>
  </si>
  <si>
    <t>F A C T O R</t>
  </si>
  <si>
    <t>Posibles efectos del Riesgo</t>
  </si>
  <si>
    <t>Valoración Inicial</t>
  </si>
  <si>
    <t>¿Tiene controles?</t>
  </si>
  <si>
    <t>C O N T R O L</t>
  </si>
  <si>
    <t>Determinación de Suficiencia o Deficiencia del Control</t>
  </si>
  <si>
    <t>Riesgo
Controlado
Suficientemente</t>
  </si>
  <si>
    <t>Valoración Final</t>
  </si>
  <si>
    <t>UBICACIÓN EN CUADRANTES</t>
  </si>
  <si>
    <t>Estrategia para Administrar el Riesgo</t>
  </si>
  <si>
    <t>Descripción de la(s) Acción(es)</t>
  </si>
  <si>
    <t>Selección</t>
  </si>
  <si>
    <t>Descripción</t>
  </si>
  <si>
    <t>Especificar Otro</t>
  </si>
  <si>
    <t>No. de Factor</t>
  </si>
  <si>
    <t>Clasificación</t>
  </si>
  <si>
    <t>Tipo</t>
  </si>
  <si>
    <t>Grado
Impacto</t>
  </si>
  <si>
    <t>Probabilidad
Ocurrencia</t>
  </si>
  <si>
    <t>Cuadrante</t>
  </si>
  <si>
    <t>No.</t>
  </si>
  <si>
    <t>Está Documentado</t>
  </si>
  <si>
    <t>Está Formalizado</t>
  </si>
  <si>
    <t>Se 
Aplica</t>
  </si>
  <si>
    <t>Es 
Efectivo</t>
  </si>
  <si>
    <t>Resultado de la determinación del Control</t>
  </si>
  <si>
    <t>Grado 
de Impacto</t>
  </si>
  <si>
    <t>Probabilidad 
de Ocurrencia</t>
  </si>
  <si>
    <t>I</t>
  </si>
  <si>
    <t>II</t>
  </si>
  <si>
    <t>III</t>
  </si>
  <si>
    <t>IV</t>
  </si>
  <si>
    <t>Subdirección de Servicios Educativos</t>
  </si>
  <si>
    <t>Que las Personas Voluntarias Beneficiarias del Subsidio sean formados con una baja calidad a la necesaria</t>
  </si>
  <si>
    <t>Servicios Educativos otorgados de baja calidad</t>
  </si>
  <si>
    <t>Persona voluntaria beneficiaria del subsidio que no cuenten con su esquema de formación correspondiente a cada trimestre</t>
  </si>
  <si>
    <t>Posible riesgo de no formar adecuadamente a las Personas Solidarias Beneficiarias del Subsidio</t>
  </si>
  <si>
    <t>1.1.1</t>
  </si>
  <si>
    <t>Oficio de asignación de metas de formación a las PVBS</t>
  </si>
  <si>
    <t>Programar acciones pedagogicas para la Persona Voluntaria Beneficiaria del Subsidio de acuerdo a las metas de formación, asi como verificar los eventos de formación en el RAF (Registro Automatizado de Formación)</t>
  </si>
  <si>
    <t>1.1.2</t>
  </si>
  <si>
    <t>Formato de seguimiento del RAF</t>
  </si>
  <si>
    <t>1.1.3</t>
  </si>
  <si>
    <t>1.1.4</t>
  </si>
  <si>
    <t>1.1.5</t>
  </si>
  <si>
    <t>Persona voluntaria beneficiaria del subsidio no participen en actividades basadas en los prinicipios de inclusión, equidad, calidad, integridad y mejora continua, con un enfoque de derechos humanos y de igualdad sustantiva. Problemática que se da porque en las Coordinaciones de Zona el personal no esta sensibilizado al respecto de esos temas y no programan dichas actividades</t>
  </si>
  <si>
    <t>1.2.1</t>
  </si>
  <si>
    <t>Oficio de programación de actividades trimestrales con un enfoque de derechos humanos y de igualdad sustantiva</t>
  </si>
  <si>
    <t xml:space="preserve">Programar actividades basadas en el enfoque de derechos humanos y de igualdad sustantiva que permitan una mejora continua en las Personas Voluntarias Beneficiarias del Subsidio de manera triemestral </t>
  </si>
  <si>
    <t>1.2.2</t>
  </si>
  <si>
    <t>Informe de actividades al trimestre</t>
  </si>
  <si>
    <t>1.2.3</t>
  </si>
  <si>
    <t>1.2.4</t>
  </si>
  <si>
    <t>1.2.5</t>
  </si>
  <si>
    <t>Falta de seguimiento y acompañamiento pedagogico a los grupos prioritarios (Hispanoahablante, Alfabetización Bilingüe y Personas con discapacidad)</t>
  </si>
  <si>
    <t>1.3.1</t>
  </si>
  <si>
    <t>Formato de verificación de acompañamiento pedagogico en circulos de estudio</t>
  </si>
  <si>
    <t>Verificar y dar seguimiento a los procesos educativos de enseñanza-aprendizaje de manera mensual a los grupos prioritarios que son atendidos por las Personas Voluntarias Beneficarias del Subsidio. Esto se debe hacer analizando las metas y logros de formación de las Figura PVBS mediante reportes del RAF y programando eventos de formación para las figuras mencionadas.</t>
  </si>
  <si>
    <t>1.3.2</t>
  </si>
  <si>
    <t>Informe de actividades de segumientos y acompañamiento pedagogico para los grupos prioritarios</t>
  </si>
  <si>
    <t>1.3.3</t>
  </si>
  <si>
    <t>1.3.4</t>
  </si>
  <si>
    <t>1.3.5</t>
  </si>
  <si>
    <t>1.4.1</t>
  </si>
  <si>
    <t>1.4.2</t>
  </si>
  <si>
    <t>1.4.3</t>
  </si>
  <si>
    <t>1.4.4</t>
  </si>
  <si>
    <t>1.4.5</t>
  </si>
  <si>
    <t>1.5.1</t>
  </si>
  <si>
    <t>1.5.2</t>
  </si>
  <si>
    <t>1.5.3</t>
  </si>
  <si>
    <t>1.5.4</t>
  </si>
  <si>
    <t>1.5.5</t>
  </si>
  <si>
    <t>Subdirección de Controlol Académico y Seguimiento Educativo</t>
  </si>
  <si>
    <t>Que los Servicios de Inscripción, Acreditación y Certificación que otorgue el IDEA sean deficientes</t>
  </si>
  <si>
    <t>Servicios de Inscripción, Acreditación y Certificación otorgados de forma deficiente</t>
  </si>
  <si>
    <t xml:space="preserve">Expediente incompleto y/o incorrecto de la persona educanda o beneficiaria que recibe los servicios educativos, puesto que personal de Acreditación en coordinación de zona no recopila todos los documentos necesarios </t>
  </si>
  <si>
    <t>Que la persona educanda no reciba los servicios educativos del IDEA eficientemente</t>
  </si>
  <si>
    <t>2.1.1</t>
  </si>
  <si>
    <t>Reuniones de balance con responsables de acreditación</t>
  </si>
  <si>
    <t>Realizar reuniones de balance con los responsables de acreditación de las coordinaciones de zona, estas reuniones se deben llevar en el primer trimestre del ejercicio fiscal en curso een conjunto con la Oficina de Capacitación y Actualización de STIC y también se pueden implementar en la reuniones de CIDAP ampliada que se llevan acabo mensualmente, donde se calora las metas y los logros mensuales de las coordinaciones de zona
Revisar aleatoriamente los expedientes digitales de los nuevos incorporados y reincorporados</t>
  </si>
  <si>
    <t>2.1.2</t>
  </si>
  <si>
    <t>Revisión aleatoria de expedientes</t>
  </si>
  <si>
    <t>2.1.3</t>
  </si>
  <si>
    <t>Revisar expediente UCN en sistema de revisión de Expedientes del SASA</t>
  </si>
  <si>
    <t>2.1.4</t>
  </si>
  <si>
    <t>2.1.5</t>
  </si>
  <si>
    <t>Calificado deficiente de los exámenes aplicados (Calificaciones con reactivos incorrectos, dar de altas sedes de aplicación incorrectas, no ligar módulos antes de calificar, no usar el escaneo para calificación automatica, ect)</t>
  </si>
  <si>
    <t>2.2.1</t>
  </si>
  <si>
    <t>Revisión del proceso del calificado de exámenes</t>
  </si>
  <si>
    <t>Realizar de manera aleatoria la revisión del proceso del calificado de exámenes en las coordinaciones de zona
Enviar a las coordinaciones de zona los resultados obtenidos de la supervisión</t>
  </si>
  <si>
    <t>2.2.2</t>
  </si>
  <si>
    <t>Enviar resultados a las coordinaciones de zona</t>
  </si>
  <si>
    <t>2.2.3</t>
  </si>
  <si>
    <t>2.2.4</t>
  </si>
  <si>
    <t>2.2.5</t>
  </si>
  <si>
    <t>Ejecución deficiente de los criterios de aplicación de exámenes</t>
  </si>
  <si>
    <t>2.3.1</t>
  </si>
  <si>
    <t>Oficios de convocatorias a capacitaciones</t>
  </si>
  <si>
    <t>Realizar capacitaciones con los responsables de acreditación para la formación de Personas Voluntarias Beneficiarias del Subsidio que apoyan a la aplicación de exámenes. Estas capacitaciones se deben llevar a cabo despues de cada convocatoria de PVBS y cuando dichas figuras se hayan incorporado al esquema de voluntariado del INEA</t>
  </si>
  <si>
    <t>2.3.2</t>
  </si>
  <si>
    <t>Fotografías de las diferentes capacitaciones</t>
  </si>
  <si>
    <t>2.3.3</t>
  </si>
  <si>
    <t>Agenda de trabajo de las capacitaciones</t>
  </si>
  <si>
    <t>2.3.4</t>
  </si>
  <si>
    <t>2.3.5</t>
  </si>
  <si>
    <t>Validación deficiente de los expedientes de las personas educandas que concluyen nivel</t>
  </si>
  <si>
    <t>2.4.1</t>
  </si>
  <si>
    <t>Realizar de manera aleatoria la revisión del expediente validado para la emisión del certificado</t>
  </si>
  <si>
    <t>2.4.2</t>
  </si>
  <si>
    <t>2.4.3</t>
  </si>
  <si>
    <t>2.4.4</t>
  </si>
  <si>
    <t>2.4.5</t>
  </si>
  <si>
    <t>2.5.1</t>
  </si>
  <si>
    <t>2.5.2</t>
  </si>
  <si>
    <t>2.5.3</t>
  </si>
  <si>
    <t>2.5.4</t>
  </si>
  <si>
    <t>2.5.5</t>
  </si>
  <si>
    <t>Unidad de Calidad en la Inscripción, Acreditación y Certificación (UCIAC)</t>
  </si>
  <si>
    <t>Que los procesos de Inscripción, Acreditación y Certificación no tengan la calidad adecuada</t>
  </si>
  <si>
    <t>Proceso de Inscripción, Acreditación y Certificación con baja calidad</t>
  </si>
  <si>
    <t>Detección de documentos no acordes a la normatividad, en los expedientes de los beneficiarios</t>
  </si>
  <si>
    <t>Los procesos de Inscripción, Acreditación y Certificación tengan baja calidad</t>
  </si>
  <si>
    <t>3.1.1</t>
  </si>
  <si>
    <t>Cedulas de trabajo</t>
  </si>
  <si>
    <t>Informar a los coordinadores de zona y a sus responsables de acreditación de las observaciones detectadas durante la verificación y dar seguimiento para que sean solventadas.</t>
  </si>
  <si>
    <t>3.1.2</t>
  </si>
  <si>
    <t>3.1.3</t>
  </si>
  <si>
    <t>3.1.4</t>
  </si>
  <si>
    <t>3.1.5</t>
  </si>
  <si>
    <t>El aplicador no cumple con las normas y lineamientos del IDEA con respecto a sus funciones</t>
  </si>
  <si>
    <t>3.2.1</t>
  </si>
  <si>
    <t>Oficio de informe de verificación</t>
  </si>
  <si>
    <t>Dar segumiento a las solventaciones de las observaciones detectadas durante la verificación de sedes de aplicación</t>
  </si>
  <si>
    <t>3.2.2</t>
  </si>
  <si>
    <t>3.2.3</t>
  </si>
  <si>
    <t>3.2.4</t>
  </si>
  <si>
    <t>3.2.5</t>
  </si>
  <si>
    <t>Cuando la Unidad de Calidad en la Inscripción, Acreditación y Certificación (UCIAC) se presenta en la sede de aplicación, el beneficiario no asiste.</t>
  </si>
  <si>
    <t>3.3.1</t>
  </si>
  <si>
    <t>Sugerir a través de oficios la retroalimentación de aplicadores cuando se les observe que no estan cumpliendo con sus funciones</t>
  </si>
  <si>
    <t>3.3.2</t>
  </si>
  <si>
    <t>3.3.3</t>
  </si>
  <si>
    <t>3.3.4</t>
  </si>
  <si>
    <t>3.3.5</t>
  </si>
  <si>
    <t>Seguimiento de las observaciones detectadas de acuerdo a las medidas preventivas y correctivas emitidas por la Subdirección de Control Académico y Seguimiento Educativo</t>
  </si>
  <si>
    <t>3.4.1</t>
  </si>
  <si>
    <t>Enviar a las coordinaciones de zona oficios pendientes por solventar</t>
  </si>
  <si>
    <t>3.4.2</t>
  </si>
  <si>
    <t>3.4.3</t>
  </si>
  <si>
    <t>3.4.4</t>
  </si>
  <si>
    <t>3.4.5</t>
  </si>
  <si>
    <t>3.5.1</t>
  </si>
  <si>
    <t>3.5.2</t>
  </si>
  <si>
    <t>3.5.3</t>
  </si>
  <si>
    <t>3.5.4</t>
  </si>
  <si>
    <t>3.5.5</t>
  </si>
  <si>
    <t>Departamento de Plazas Comunitarias</t>
  </si>
  <si>
    <t>La información y servicios de Educación Basica y de Capacirtación para el trabajo en las Plazas Comunitarias de forma no son entregados en forma eficiente</t>
  </si>
  <si>
    <t>Ofrecer información y servicios de Educación Basica y de Capacirtación para el trabajo en las Plazas Comunitarias de forma deficiente.</t>
  </si>
  <si>
    <t xml:space="preserve">Que las Personas Voluntarias Beneficiarias del Subsidio que aporan los servicios educativos en Plazas Comunitarias no cuenten con la formación y/o capacitación requerida para desarrollar habilidades en el uso de las TIC's </t>
  </si>
  <si>
    <t>Información y servicios de Educación Basica y de Capacirtación para el trabajo en las Plazas Comunitarias son entregados en forma deficiente.</t>
  </si>
  <si>
    <t>4.1.1</t>
  </si>
  <si>
    <t>Oficios de convocatorias a capacitaciones, Evaluaciones, Solicitudes de requerimentos para PVBS que apoyan los servicios en Plazas Comunitarias de manera presencial o en línea</t>
  </si>
  <si>
    <t xml:space="preserve">Promover la formación y/o capacitación integral de las Personas Voluntarias Beneficiarias del Subsidio quea poyan los servicios educativos en Plazas Comunitarias, para dar un impulso a las Modalidades en línea y virtuales </t>
  </si>
  <si>
    <t>4.1.2</t>
  </si>
  <si>
    <t>4.1.3</t>
  </si>
  <si>
    <t>4.1.4</t>
  </si>
  <si>
    <t>4.1.5</t>
  </si>
  <si>
    <t xml:space="preserve">Incumplir el segumiento al Programa de mantenimiento preventivo y/o correctivo para los equipos de computo y comunicaciones </t>
  </si>
  <si>
    <t>4.2.1</t>
  </si>
  <si>
    <t>Oficios de comisión</t>
  </si>
  <si>
    <t>Dar acompañamiento al programa de trabajo coordinado con la Subdirección de TICS y dar segumiento oportuno a las incidencias reportadas por las Plazas Comunitarias</t>
  </si>
  <si>
    <t>4.2.2</t>
  </si>
  <si>
    <t>Reportes de solicitudes de mantenimiento correctivo y/o preventivo</t>
  </si>
  <si>
    <t>4.2.3</t>
  </si>
  <si>
    <t>4.2.4</t>
  </si>
  <si>
    <t>4.2.5</t>
  </si>
  <si>
    <t>4.3.1</t>
  </si>
  <si>
    <t>4.3.2</t>
  </si>
  <si>
    <t>4.3.3</t>
  </si>
  <si>
    <t>4.3.4</t>
  </si>
  <si>
    <t>4.3.5</t>
  </si>
  <si>
    <t>4.4.1</t>
  </si>
  <si>
    <t>4.4.2</t>
  </si>
  <si>
    <t>4.4.3</t>
  </si>
  <si>
    <t>4.4.4</t>
  </si>
  <si>
    <t>4.4.5</t>
  </si>
  <si>
    <t>4.5.1</t>
  </si>
  <si>
    <t>4.5.2</t>
  </si>
  <si>
    <t>4.5.3</t>
  </si>
  <si>
    <t>4.5.4</t>
  </si>
  <si>
    <t>4.5.5</t>
  </si>
  <si>
    <t>Coordinación Regional Durango y Coordinación Regional Laguna</t>
  </si>
  <si>
    <t>Los servicios de alfabetización, educación básica de primaria y secundaria que brinda el IDEA no tienen la calidad adecuada</t>
  </si>
  <si>
    <t>Servicios de alfabetización, educación básica de primaria y secundaria otorgados de baja calidad.</t>
  </si>
  <si>
    <t>Falta de compromiso y de esponsabilidad de los Técnicos Docentes, Apoyo Operativo Territorial y personal de las distintas áreas de las coordinaciones de zona</t>
  </si>
  <si>
    <t>Servicios de alfabetización, educación básica de primaria y secundaria brindados por las coordinaciones de zona no tienen la calidad suficiente</t>
  </si>
  <si>
    <t>5.1.1</t>
  </si>
  <si>
    <t>Minuta de las reuniones de balance con las coordinaciones de zona</t>
  </si>
  <si>
    <t>Realizar reuniones de balance para sensibilizar a los técnicos docentes, apoyo operativo territorial y personal de las distintas áreas de las coordinaciones de zona. Estas reuniones se deben llevar a cabo por lo menos de manera mensual, pueden ser implementadas en las reuniones de Consejo Interno de Administración y Planeación (CIDAP) ampliada donde se reunen los Coordinadores de Zona para valorar sus logros y metas mensuales, para que asi ellos compartan la información con su personal operativo y administrativo.</t>
  </si>
  <si>
    <t>5.1.2</t>
  </si>
  <si>
    <t>Llamadas de atención a técnicos, apoyo operativos territorial y personal de las distintas coordinaciones de zona</t>
  </si>
  <si>
    <t>5.1.3</t>
  </si>
  <si>
    <t>5.1.4</t>
  </si>
  <si>
    <t>5.1.5</t>
  </si>
  <si>
    <t>Personas Voluntarias Beneficiarias del Subsidio que apoyan en la Asesoria Educativa no dan asesorias correctamente y las personas educandas tienen un alto indice de reprobación en los examenes presentados.</t>
  </si>
  <si>
    <t>5.2.1</t>
  </si>
  <si>
    <t>Informe de visitas domiciliarias a plazas comunitarias</t>
  </si>
  <si>
    <t>Realizar visita a los circulos de estudio, plazas comunitarias y coordinaciones de zona para garantizar su buen funcionamiento.
Verificar que se cumplan los eventos de formación necesarios y capacitaciones para las que figuras se desarrollen correctamente en las coordinaciones de zona.</t>
  </si>
  <si>
    <t>5.2.2</t>
  </si>
  <si>
    <t>Informe de visitas domiciliarias a circulos de estudio</t>
  </si>
  <si>
    <t>5.2.3</t>
  </si>
  <si>
    <t>Informe de visitas domiciliarias a coordinaciones de zona</t>
  </si>
  <si>
    <t>5.2.4</t>
  </si>
  <si>
    <t>5.2.5</t>
  </si>
  <si>
    <t>Incumplimiento del programa de trabajo mensual y salidas de campo de los coordinadores de zona, técnico docente y apoyo operativo territorial</t>
  </si>
  <si>
    <t>5.3.1</t>
  </si>
  <si>
    <t>Supervisión del programa mensual de trabajo de los coordinadores de zona, técnicos docentes y apoyo operativo territorial</t>
  </si>
  <si>
    <t>Dar segumiento y supervisión puntual al programa de trabajo mensual y salidas de campo de los coordinadores de zona, así como al cumplimiento de sus metas y objetivos que les son promovidas mensualmente.
Se verificara y analizara de manera mensual, en las reuniones de Consejo Interno de Administración y Planeación (CIDAP) donde se valoran logros y metas mensuales de las Coordinaciones de Zona.</t>
  </si>
  <si>
    <t>5.3.2</t>
  </si>
  <si>
    <t>Supervisión del programa mensual de campo de los coordinadores de zona, técnicos docentes y apoyo operativo territorial</t>
  </si>
  <si>
    <t>5.3.3</t>
  </si>
  <si>
    <t>5.3.4</t>
  </si>
  <si>
    <t>5.3.5</t>
  </si>
  <si>
    <t>5.4.1</t>
  </si>
  <si>
    <t>5.4.2</t>
  </si>
  <si>
    <t>5.4.3</t>
  </si>
  <si>
    <t>5.4.4</t>
  </si>
  <si>
    <t>5.4.5</t>
  </si>
  <si>
    <t>5.5.1</t>
  </si>
  <si>
    <t>5.5.2</t>
  </si>
  <si>
    <t>5.5.3</t>
  </si>
  <si>
    <t>5.5.4</t>
  </si>
  <si>
    <t>5.5.5</t>
  </si>
  <si>
    <t>Subdirección de Planeación y Seguimiento Operativo</t>
  </si>
  <si>
    <t>El Programa Anual establecido no sea llevado a cabo de manera eficiente</t>
  </si>
  <si>
    <t>Programa Anual ejecutado de manera deficiente</t>
  </si>
  <si>
    <t>No contar con los recursos economicos en tiempo para la operación del programa</t>
  </si>
  <si>
    <t>Programa Anual llevado a cabo de manera incorrecta</t>
  </si>
  <si>
    <t>6.1.1</t>
  </si>
  <si>
    <t>Formato de Solicitud de Recurso del Ejercicio Presupuestal</t>
  </si>
  <si>
    <t>Apegarse a los tiempos establecidos para tramitar oportunamente los recursos antes las autoridades competentes</t>
  </si>
  <si>
    <t>6.1.2</t>
  </si>
  <si>
    <t>6.1.3</t>
  </si>
  <si>
    <t>6.1.4</t>
  </si>
  <si>
    <t>6.1.5</t>
  </si>
  <si>
    <t>No autorizar o tramitar oportunamente los recursos económicos hacias las unidades administrativas</t>
  </si>
  <si>
    <t>6.2.1</t>
  </si>
  <si>
    <t>Informe Presupuestal Mensual</t>
  </si>
  <si>
    <t>Contar con el informe presupuestal y el resumen de los apoyos economicos, los acuerdos de la H. Junta de Gobierno y los oficios de adecuación presupuestal</t>
  </si>
  <si>
    <t>6.2.2</t>
  </si>
  <si>
    <t>Segumiento deficiente a los indicadores de Desempeño y Gestión (metas)</t>
  </si>
  <si>
    <t>6.3.1</t>
  </si>
  <si>
    <t>Informe de autoevaluación trimestral</t>
  </si>
  <si>
    <t>Realizar evaluaciones trimestrales de los indicadores de desempeño (metas) e informar resultados</t>
  </si>
  <si>
    <t>6.3.2</t>
  </si>
  <si>
    <t>6.3.3</t>
  </si>
  <si>
    <t>6.3.4</t>
  </si>
  <si>
    <t>Programación inadecuada de presupuesto y metas</t>
  </si>
  <si>
    <t>6.4.1</t>
  </si>
  <si>
    <t>Informe de seguimiento operativo por Coordinación de Zona</t>
  </si>
  <si>
    <t xml:space="preserve">Dar seguimiento al programa operativo anual </t>
  </si>
  <si>
    <t>Informe POA</t>
  </si>
  <si>
    <t>6.4.3</t>
  </si>
  <si>
    <t>6.4.4</t>
  </si>
  <si>
    <t>6.4.5</t>
  </si>
  <si>
    <t>6.5.2</t>
  </si>
  <si>
    <t>6.5.3</t>
  </si>
  <si>
    <t>6.5.4</t>
  </si>
  <si>
    <t>6.5.5</t>
  </si>
  <si>
    <t>Subdirección de Administración y Finanzas</t>
  </si>
  <si>
    <t>Que los apoyos económicos y/o subsidios otorgados a Personas Voluntarias Beneficiarias del Subsidio no sean entregados de forma correcta a quien corresponda.</t>
  </si>
  <si>
    <t>Apoyos económicos y/o subsidios otorgados a Personas Voluntarias Beneficiarias del Subsidio de forma deficiente</t>
  </si>
  <si>
    <t>Dispersar apoyos económicos y/o subsidios a personas voluntarias no autorizadas</t>
  </si>
  <si>
    <t>Los apoyos económicos y/o subsidios de las Personas Voluntarias Beneficiarias del Subsidio son entregados erroneamente</t>
  </si>
  <si>
    <t>7.1.1</t>
  </si>
  <si>
    <t>Oficios de autorización y relación de apoyos económicos y/o subsidios</t>
  </si>
  <si>
    <t>Contar con los oficios de autorización y la relación de los apoyos económicos y/o subsidios del SASA y demas sistemas.</t>
  </si>
  <si>
    <t>7.1.2</t>
  </si>
  <si>
    <t>7.1.3</t>
  </si>
  <si>
    <t>7.1.4</t>
  </si>
  <si>
    <t>7.1.5</t>
  </si>
  <si>
    <t>7.2.1</t>
  </si>
  <si>
    <t>7.2.2</t>
  </si>
  <si>
    <t>7.2.3</t>
  </si>
  <si>
    <t>7.2.4</t>
  </si>
  <si>
    <t>7.2.5</t>
  </si>
  <si>
    <t>7.3.1</t>
  </si>
  <si>
    <t>7.3.2</t>
  </si>
  <si>
    <t>7.3.3</t>
  </si>
  <si>
    <t>7.3.4</t>
  </si>
  <si>
    <t>7.3.5</t>
  </si>
  <si>
    <t>7.4.1</t>
  </si>
  <si>
    <t>7.4.2</t>
  </si>
  <si>
    <t>7.4.3</t>
  </si>
  <si>
    <t>7.4.4</t>
  </si>
  <si>
    <t>7.4.5</t>
  </si>
  <si>
    <t>7.5.1</t>
  </si>
  <si>
    <t>7.5.3</t>
  </si>
  <si>
    <t>7.5.4</t>
  </si>
  <si>
    <t>Que los materiales e insumos que ocupe el IDEA sean adquiridos en forma deficiente o irregular</t>
  </si>
  <si>
    <t>Materiales e insumos adquiridos en forma deficiente o irregular</t>
  </si>
  <si>
    <t>Que no se tenga la disponibilidad prespupuestal en la partida</t>
  </si>
  <si>
    <t>Los materiales e insumos que necesitan todas las áreas administrativas son adquiridos en forma deficiente o irregular</t>
  </si>
  <si>
    <t>8.1.1</t>
  </si>
  <si>
    <t>Anteproyecto presupuestal</t>
  </si>
  <si>
    <t>Elaborar un presupuesto acorde a las necesidades del Instituto considerando todos los programas y proyectos, así como las variaciones de inflación, ejercido del año anterior. etc.</t>
  </si>
  <si>
    <t>8.1.2</t>
  </si>
  <si>
    <t>8.1.3</t>
  </si>
  <si>
    <t>8.1.4</t>
  </si>
  <si>
    <t>8.1.5</t>
  </si>
  <si>
    <t>Que los materiales e insumos no cumplan con las caracteristicas requeridas</t>
  </si>
  <si>
    <t>8.2.1</t>
  </si>
  <si>
    <t>Solicitud de servicios y cotizaciones</t>
  </si>
  <si>
    <t>Cumplir con el proceso de adquisiciones en tiempo y forma, así como la vigilancia de lo que se solicitó con las cotizaciones y el artículo recepcionado.</t>
  </si>
  <si>
    <t>8.2.2</t>
  </si>
  <si>
    <t>8.2.3</t>
  </si>
  <si>
    <t>8.2.4</t>
  </si>
  <si>
    <t>8.2.5</t>
  </si>
  <si>
    <t>Que no se tomen en cuenta las necesidades de las áreas administrativas o coordinaciones de zona</t>
  </si>
  <si>
    <t>8.3.1</t>
  </si>
  <si>
    <t>Solicitud de servicios</t>
  </si>
  <si>
    <t>Solicitar, concentrar y analizar las necesidades de las coordinaciones de zona y diferentes áreas administrativas para realizar una adquisición apegada a las necesidades</t>
  </si>
  <si>
    <t>8.3.2</t>
  </si>
  <si>
    <t>8.3.3</t>
  </si>
  <si>
    <t>8.3.4</t>
  </si>
  <si>
    <t>8.3.5</t>
  </si>
  <si>
    <t>Desconocimiento y falta de apego a la normatividad, criterios y rangos en materia de adquisiciones</t>
  </si>
  <si>
    <t>8.4.1</t>
  </si>
  <si>
    <t>Solicitud de adquisiciones y servicios</t>
  </si>
  <si>
    <t>Mantener documentada, informada y capacitada a los servidores involucrados en el proceso de adquisción de materiales e insumos. Cuando existan cursos, fomentar la participación.</t>
  </si>
  <si>
    <t>8.4.2</t>
  </si>
  <si>
    <t>8.4.3</t>
  </si>
  <si>
    <t>8.4.4</t>
  </si>
  <si>
    <t>8.4.5</t>
  </si>
  <si>
    <t>8.5.1</t>
  </si>
  <si>
    <t>8.5.2</t>
  </si>
  <si>
    <t>8.5.3</t>
  </si>
  <si>
    <t>8.5.4</t>
  </si>
  <si>
    <t>8.5.5</t>
  </si>
  <si>
    <t>Subdirección de Tecnologías de Información y Comunicación</t>
  </si>
  <si>
    <t>Los servicios y soporte de TIC's otorgados a los diversos equipos de las diferentes áreas administrativas son realizados de manera incorrecta</t>
  </si>
  <si>
    <t>Servicio y soporte de TIC's otorgados de forma deficiente</t>
  </si>
  <si>
    <t xml:space="preserve">Afectación de las redes de datos, servidores y correo electrónico </t>
  </si>
  <si>
    <t>Los servicios y soporte de TIC's que se necesitan en todas las áreas administrativas y coordinaciones de zona del IDEA no son entregados de forma eficiente</t>
  </si>
  <si>
    <t>9.1.1</t>
  </si>
  <si>
    <t>Herramienta de supervisión continua</t>
  </si>
  <si>
    <t>Analizar el comportamiento de las redes de datos, de servidores, gestores de correo, a traves de supervisiones continuas</t>
  </si>
  <si>
    <t>9.1.2</t>
  </si>
  <si>
    <t>9.1.3</t>
  </si>
  <si>
    <t>9.1.4</t>
  </si>
  <si>
    <t>9.1.5</t>
  </si>
  <si>
    <t>Afectación en el cumplimiento de la entrega de los requerimentos solicitados por las diferentes áreas y coordinaciones de zona</t>
  </si>
  <si>
    <t>9.2.1</t>
  </si>
  <si>
    <t>Oficios y herramienta de segumiento</t>
  </si>
  <si>
    <t>Generar reportes de tiempos estimados para la revisión y ejecución de los requerimientos de solicitud.</t>
  </si>
  <si>
    <t>9.2.2</t>
  </si>
  <si>
    <t>9.2.3</t>
  </si>
  <si>
    <t>9.2.4</t>
  </si>
  <si>
    <t>9.2.5</t>
  </si>
  <si>
    <t>Falta de mantenimiento preventivo y/o correctivo de los equipos de software de la infraestructura de tecnología de información y telecomunicaciones</t>
  </si>
  <si>
    <t>9.3.1</t>
  </si>
  <si>
    <t>Oficios y formatos de supervisiones periodicas</t>
  </si>
  <si>
    <t>Revisiones periódicas de funcionamiento de las TIC por parte del equipo de trabajo.</t>
  </si>
  <si>
    <t>9.3.2</t>
  </si>
  <si>
    <t>9.3.3</t>
  </si>
  <si>
    <t>9.3.4</t>
  </si>
  <si>
    <t>9.3.5</t>
  </si>
  <si>
    <t>Infraestructura de TIC insuficiente para atender la demanda de servicios</t>
  </si>
  <si>
    <t>9.4.1</t>
  </si>
  <si>
    <t>Informes de validación de servicios</t>
  </si>
  <si>
    <t>Dar seguimiento al manejo y alcance de las garantias de los equipos de cómputo, así como otorgar servicios de mantenimiento preventivo y correctivo a los mismos.</t>
  </si>
  <si>
    <t>9.4.2</t>
  </si>
  <si>
    <t>9.4.3</t>
  </si>
  <si>
    <t>9.4.4</t>
  </si>
  <si>
    <t>9.4.5</t>
  </si>
  <si>
    <t>9.5.1</t>
  </si>
  <si>
    <t>9.5.2</t>
  </si>
  <si>
    <t>9.5.3</t>
  </si>
  <si>
    <t>9.5.4</t>
  </si>
  <si>
    <t>9.5.5</t>
  </si>
  <si>
    <t>10.1.1</t>
  </si>
  <si>
    <t>10.1.2</t>
  </si>
  <si>
    <t>10.1.3</t>
  </si>
  <si>
    <t>10.1.4</t>
  </si>
  <si>
    <t>10.1.5</t>
  </si>
  <si>
    <t>10.2.1</t>
  </si>
  <si>
    <t>10.2.2</t>
  </si>
  <si>
    <t>10.2.3</t>
  </si>
  <si>
    <t>10.2.4</t>
  </si>
  <si>
    <t>10.2.5</t>
  </si>
  <si>
    <t>10.3.1</t>
  </si>
  <si>
    <t>10.3.2</t>
  </si>
  <si>
    <t>10.3.3</t>
  </si>
  <si>
    <t>10.3.4</t>
  </si>
  <si>
    <t>10.3.5</t>
  </si>
  <si>
    <t>10.4.1</t>
  </si>
  <si>
    <t>10.4.2</t>
  </si>
  <si>
    <t>10.4.3</t>
  </si>
  <si>
    <t>10.4.4</t>
  </si>
  <si>
    <t>10.4.5</t>
  </si>
  <si>
    <t>10.5.1</t>
  </si>
  <si>
    <t>10.5.2</t>
  </si>
  <si>
    <t>10.5.3</t>
  </si>
  <si>
    <t>10.5.4</t>
  </si>
  <si>
    <t>10.5.5</t>
  </si>
  <si>
    <t>11.1.1</t>
  </si>
  <si>
    <t>11.1.2</t>
  </si>
  <si>
    <t>11.1.3</t>
  </si>
  <si>
    <t>11.1.4</t>
  </si>
  <si>
    <t>11.1.5</t>
  </si>
  <si>
    <t>11.2.1</t>
  </si>
  <si>
    <t>11.2.2</t>
  </si>
  <si>
    <t>11.2.3</t>
  </si>
  <si>
    <t>11.2.4</t>
  </si>
  <si>
    <t>11.2.5</t>
  </si>
  <si>
    <t>11.3.1</t>
  </si>
  <si>
    <t>11.3.2</t>
  </si>
  <si>
    <t>11.3.3</t>
  </si>
  <si>
    <t>11.3.4</t>
  </si>
  <si>
    <t>11.3.5</t>
  </si>
  <si>
    <t>11.4.1</t>
  </si>
  <si>
    <t>11.4.2</t>
  </si>
  <si>
    <t>11.4.3</t>
  </si>
  <si>
    <t>11.4.4</t>
  </si>
  <si>
    <t>11.4.5</t>
  </si>
  <si>
    <t>11.5.1</t>
  </si>
  <si>
    <t>11.5.2</t>
  </si>
  <si>
    <t>11.5.3</t>
  </si>
  <si>
    <t>11.5.4</t>
  </si>
  <si>
    <t>11.5.5</t>
  </si>
  <si>
    <t>12.1.1</t>
  </si>
  <si>
    <t>12.1.2</t>
  </si>
  <si>
    <t>12.1.3</t>
  </si>
  <si>
    <t>12.1.4</t>
  </si>
  <si>
    <t>12.1.5</t>
  </si>
  <si>
    <t>12.2.1</t>
  </si>
  <si>
    <t>12.2.2</t>
  </si>
  <si>
    <t>12.2.3</t>
  </si>
  <si>
    <t>12.2.4</t>
  </si>
  <si>
    <t>12.2.5</t>
  </si>
  <si>
    <t>12.3.1</t>
  </si>
  <si>
    <t>12.3.2</t>
  </si>
  <si>
    <t>12.3.3</t>
  </si>
  <si>
    <t>12.3.4</t>
  </si>
  <si>
    <t>12.3.5</t>
  </si>
  <si>
    <t>12.4.1</t>
  </si>
  <si>
    <t>12.4.2</t>
  </si>
  <si>
    <t>12.4.3</t>
  </si>
  <si>
    <t>12.4.4</t>
  </si>
  <si>
    <t>12.4.5</t>
  </si>
  <si>
    <t>12.5.1</t>
  </si>
  <si>
    <t>12.5.2</t>
  </si>
  <si>
    <t>12.5.3</t>
  </si>
  <si>
    <t>12.5.4</t>
  </si>
  <si>
    <t>12.5.5</t>
  </si>
  <si>
    <t>13.1.1</t>
  </si>
  <si>
    <t>13.1.2</t>
  </si>
  <si>
    <t>13.1.3</t>
  </si>
  <si>
    <t>13.1.4</t>
  </si>
  <si>
    <t>13.1.5</t>
  </si>
  <si>
    <t>13.2.1</t>
  </si>
  <si>
    <t>13.2.2</t>
  </si>
  <si>
    <t>13.2.3</t>
  </si>
  <si>
    <t>13.2.4</t>
  </si>
  <si>
    <t>13.2.5</t>
  </si>
  <si>
    <t>13.3.1</t>
  </si>
  <si>
    <t>13.3.2</t>
  </si>
  <si>
    <t>13.3.3</t>
  </si>
  <si>
    <t>13.3.4</t>
  </si>
  <si>
    <t>13.3.5</t>
  </si>
  <si>
    <t>13.4.1</t>
  </si>
  <si>
    <t>13.4.2</t>
  </si>
  <si>
    <t>13.4.3</t>
  </si>
  <si>
    <t>13.4.4</t>
  </si>
  <si>
    <t>13.4.5</t>
  </si>
  <si>
    <t>13.5.1</t>
  </si>
  <si>
    <t>13.5.2</t>
  </si>
  <si>
    <t>13.5.3</t>
  </si>
  <si>
    <t>13.5.4</t>
  </si>
  <si>
    <t>13.5.5</t>
  </si>
  <si>
    <t>14.1.1</t>
  </si>
  <si>
    <t>14.1.2</t>
  </si>
  <si>
    <t>14.1.3</t>
  </si>
  <si>
    <t>14.1.4</t>
  </si>
  <si>
    <t>14.1.5</t>
  </si>
  <si>
    <t>14.2.1</t>
  </si>
  <si>
    <t>14.2.2</t>
  </si>
  <si>
    <t>14.2.3</t>
  </si>
  <si>
    <t>14.2.4</t>
  </si>
  <si>
    <t>14.2.5</t>
  </si>
  <si>
    <t>14.3.1</t>
  </si>
  <si>
    <t>14.3.2</t>
  </si>
  <si>
    <t>14.3.3</t>
  </si>
  <si>
    <t>14.3.4</t>
  </si>
  <si>
    <t>14.3.5</t>
  </si>
  <si>
    <t>14.4.1</t>
  </si>
  <si>
    <t>14.4.2</t>
  </si>
  <si>
    <t>14.4.3</t>
  </si>
  <si>
    <t>14.4.4</t>
  </si>
  <si>
    <t>14.4.5</t>
  </si>
  <si>
    <t>14.5.1</t>
  </si>
  <si>
    <t>14.5.2</t>
  </si>
  <si>
    <t>14.5.3</t>
  </si>
  <si>
    <t>14.5.4</t>
  </si>
  <si>
    <t>14.5.5</t>
  </si>
  <si>
    <t>15.1.1</t>
  </si>
  <si>
    <t>SGVDS</t>
  </si>
  <si>
    <t>15.1.2</t>
  </si>
  <si>
    <t>15.1.3</t>
  </si>
  <si>
    <t>15.1.4</t>
  </si>
  <si>
    <t>15.1.5</t>
  </si>
  <si>
    <t>15.2.1</t>
  </si>
  <si>
    <t>15.2.2</t>
  </si>
  <si>
    <t>15.2.3</t>
  </si>
  <si>
    <t>15.2.4</t>
  </si>
  <si>
    <t>15.2.5</t>
  </si>
  <si>
    <t>15.3.1</t>
  </si>
  <si>
    <t>15.3.2</t>
  </si>
  <si>
    <t>15.3.3</t>
  </si>
  <si>
    <t>15.3.4</t>
  </si>
  <si>
    <t>15.3.5</t>
  </si>
  <si>
    <t>15.4.1</t>
  </si>
  <si>
    <t>15.4.2</t>
  </si>
  <si>
    <t>15.4.3</t>
  </si>
  <si>
    <t>15.4.4</t>
  </si>
  <si>
    <t>15.4.5</t>
  </si>
  <si>
    <t>15.5.1</t>
  </si>
  <si>
    <t>15.5.2</t>
  </si>
  <si>
    <t>15.5.3</t>
  </si>
  <si>
    <t>15.5.4</t>
  </si>
  <si>
    <t>15.5.5</t>
  </si>
  <si>
    <t>16.1.1</t>
  </si>
  <si>
    <t>16.1.2</t>
  </si>
  <si>
    <t>16.1.3</t>
  </si>
  <si>
    <t>16.1.4</t>
  </si>
  <si>
    <t>16.1.5</t>
  </si>
  <si>
    <t>16.2.1</t>
  </si>
  <si>
    <t>16.2.2</t>
  </si>
  <si>
    <t>16.2.3</t>
  </si>
  <si>
    <t>16.2.4</t>
  </si>
  <si>
    <t>16.2.5</t>
  </si>
  <si>
    <t>16.3.1</t>
  </si>
  <si>
    <t>16.3.2</t>
  </si>
  <si>
    <t>16.3.3</t>
  </si>
  <si>
    <t>16.3.4</t>
  </si>
  <si>
    <t>16.3.5</t>
  </si>
  <si>
    <t>16.4.1</t>
  </si>
  <si>
    <t>16.4.2</t>
  </si>
  <si>
    <t>16.4.3</t>
  </si>
  <si>
    <t>16.4.4</t>
  </si>
  <si>
    <t>16.4.5</t>
  </si>
  <si>
    <t>16.5.1</t>
  </si>
  <si>
    <t>16.5.2</t>
  </si>
  <si>
    <t>16.5.3</t>
  </si>
  <si>
    <t>16.5.4</t>
  </si>
  <si>
    <t>16.5.5</t>
  </si>
  <si>
    <t>17.1.1</t>
  </si>
  <si>
    <t>17.1.2</t>
  </si>
  <si>
    <t>17.1.3</t>
  </si>
  <si>
    <t>17.1.4</t>
  </si>
  <si>
    <t>17.1.5</t>
  </si>
  <si>
    <t>17.2.1</t>
  </si>
  <si>
    <t>17.2.2</t>
  </si>
  <si>
    <t>17.2.3</t>
  </si>
  <si>
    <t>17.2.4</t>
  </si>
  <si>
    <t>17.2.5</t>
  </si>
  <si>
    <t>17.3.1</t>
  </si>
  <si>
    <t>17.3.2</t>
  </si>
  <si>
    <t>17.3.3</t>
  </si>
  <si>
    <t>17.3.4</t>
  </si>
  <si>
    <t>17.3.5</t>
  </si>
  <si>
    <t>17.4.1</t>
  </si>
  <si>
    <t>17.4.2</t>
  </si>
  <si>
    <t>17.4.3</t>
  </si>
  <si>
    <t>17.4.4</t>
  </si>
  <si>
    <t>17.4.5</t>
  </si>
  <si>
    <t>17.5.1</t>
  </si>
  <si>
    <t>17.5.2</t>
  </si>
  <si>
    <t>17.5.3</t>
  </si>
  <si>
    <t>17.5.4</t>
  </si>
  <si>
    <t>17.5.5</t>
  </si>
  <si>
    <t>18.1.1</t>
  </si>
  <si>
    <t>18.1.2</t>
  </si>
  <si>
    <t>18.1.3</t>
  </si>
  <si>
    <t>18.1.4</t>
  </si>
  <si>
    <t>18.1.5</t>
  </si>
  <si>
    <t>18.2.1</t>
  </si>
  <si>
    <t>18.2.2</t>
  </si>
  <si>
    <t>18.2.3</t>
  </si>
  <si>
    <t>18.2.4</t>
  </si>
  <si>
    <t>18.2.5</t>
  </si>
  <si>
    <t>18.3.1</t>
  </si>
  <si>
    <t>18.3.2</t>
  </si>
  <si>
    <t>18.3.3</t>
  </si>
  <si>
    <t>18.3.4</t>
  </si>
  <si>
    <t>18.3.5</t>
  </si>
  <si>
    <t>18.4.1</t>
  </si>
  <si>
    <t>18.4.2</t>
  </si>
  <si>
    <t>18.4.3</t>
  </si>
  <si>
    <t>18.4.4</t>
  </si>
  <si>
    <t>18.4.5</t>
  </si>
  <si>
    <t>18.5.1</t>
  </si>
  <si>
    <t>18.5.2</t>
  </si>
  <si>
    <t>18.5.3</t>
  </si>
  <si>
    <t>18.5.4</t>
  </si>
  <si>
    <t>18.5.5</t>
  </si>
  <si>
    <t>19.1.1</t>
  </si>
  <si>
    <t>19.1.2</t>
  </si>
  <si>
    <t>19.1.3</t>
  </si>
  <si>
    <t>19.1.4</t>
  </si>
  <si>
    <t>19.1.5</t>
  </si>
  <si>
    <t>19.2.1</t>
  </si>
  <si>
    <t>19.2.2</t>
  </si>
  <si>
    <t>19.2.3</t>
  </si>
  <si>
    <t>19.2.4</t>
  </si>
  <si>
    <t>19.2.5</t>
  </si>
  <si>
    <t>19.3.1</t>
  </si>
  <si>
    <t>19.3.2</t>
  </si>
  <si>
    <t>19.3.3</t>
  </si>
  <si>
    <t>19.3.4</t>
  </si>
  <si>
    <t>19.3.5</t>
  </si>
  <si>
    <t>19.4.1</t>
  </si>
  <si>
    <t>19.4.2</t>
  </si>
  <si>
    <t>19.4.3</t>
  </si>
  <si>
    <t>19.4.4</t>
  </si>
  <si>
    <t>19.4.5</t>
  </si>
  <si>
    <t>19.5.1</t>
  </si>
  <si>
    <t>19.5.2</t>
  </si>
  <si>
    <t>19.5.3</t>
  </si>
  <si>
    <t>19.5.4</t>
  </si>
  <si>
    <t>19.5.5</t>
  </si>
  <si>
    <t>20.1.1</t>
  </si>
  <si>
    <t>20.1.2</t>
  </si>
  <si>
    <t>20.1.3</t>
  </si>
  <si>
    <t>20.1.4</t>
  </si>
  <si>
    <t>20.1.5</t>
  </si>
  <si>
    <t>20.2.1</t>
  </si>
  <si>
    <t>20.2.2</t>
  </si>
  <si>
    <t>20.2.3</t>
  </si>
  <si>
    <t>20.2.4</t>
  </si>
  <si>
    <t>20.2.5</t>
  </si>
  <si>
    <t>20.3.1</t>
  </si>
  <si>
    <t>20.3.2</t>
  </si>
  <si>
    <t>20.3.3</t>
  </si>
  <si>
    <t>20.3.4</t>
  </si>
  <si>
    <t>20.3.5</t>
  </si>
  <si>
    <t>20.4.1</t>
  </si>
  <si>
    <t>20.4.2</t>
  </si>
  <si>
    <t>20.4.3</t>
  </si>
  <si>
    <t>20.4.4</t>
  </si>
  <si>
    <t>20.4.5</t>
  </si>
  <si>
    <t>20.5.1</t>
  </si>
  <si>
    <t>20.5.2</t>
  </si>
  <si>
    <t>20.5.3</t>
  </si>
  <si>
    <t>20.5.4</t>
  </si>
  <si>
    <t>20.5.5</t>
  </si>
  <si>
    <t>RAMO / SECTOR:</t>
  </si>
  <si>
    <t>INSTITUCIÓN:</t>
  </si>
  <si>
    <t>III. VALORACIÓN
DE RIESGOS VS. CONTROLES</t>
  </si>
  <si>
    <t>GRADO DE 
IMPACTO</t>
  </si>
  <si>
    <t>PROBABILIDAD
DE OCURRENCIA</t>
  </si>
  <si>
    <t xml:space="preserve">Fecha de Impresión:  </t>
  </si>
  <si>
    <t>Autorizó</t>
  </si>
  <si>
    <t>Supervisó</t>
  </si>
  <si>
    <t>Ramo Administrativo / Sector</t>
  </si>
  <si>
    <t>Titular de la Institución:</t>
  </si>
  <si>
    <t>Coordinador de Control Interno:</t>
  </si>
  <si>
    <t>Integró</t>
  </si>
  <si>
    <t>Enlace de Riesgos:</t>
  </si>
  <si>
    <t>No. Riesgo</t>
  </si>
  <si>
    <t>Descripción del Riesgo</t>
  </si>
  <si>
    <t>Valor de
Impacto</t>
  </si>
  <si>
    <t>Valor de
Probabilidad</t>
  </si>
  <si>
    <t>No. Factor
de Riesgo</t>
  </si>
  <si>
    <t>Factor de Riesgo</t>
  </si>
  <si>
    <t>Descripción de la acción de control</t>
  </si>
  <si>
    <t>Responsable</t>
  </si>
  <si>
    <t>Fecha de Inicio</t>
  </si>
  <si>
    <t>Fecha de Término</t>
  </si>
  <si>
    <t>Medios de verificación</t>
  </si>
  <si>
    <t>lic. Gabriela G. Álvarez Hernández</t>
  </si>
  <si>
    <t>*Oficios de asignación de metas de formación a las PVBS
*Formato de seguimiento RAF</t>
  </si>
  <si>
    <t>* Programación e Informe de actividades trimestrales con diferentes enfoques</t>
  </si>
  <si>
    <t>*informe de verificación de acompañamiento pedagogico para los grupos prioritarios</t>
  </si>
  <si>
    <t>Subdirección de Control Académico y Segumiento Educativo</t>
  </si>
  <si>
    <t>Prof. José Sandoval González</t>
  </si>
  <si>
    <t>oficios y fotografías</t>
  </si>
  <si>
    <t>Lista de asistencia</t>
  </si>
  <si>
    <t>Fotografías, agenda de trabajo, presentaciones y convocatorias</t>
  </si>
  <si>
    <t>Reportes, fotografías, oficios</t>
  </si>
  <si>
    <t>UCIAC</t>
  </si>
  <si>
    <t>Ing. Juan Daniel Carrillo Mercado</t>
  </si>
  <si>
    <t>Lic. Ernesto Delgado Martínez</t>
  </si>
  <si>
    <t>Oficios, Evaluaciones, Solicitudes de requerimiento de personas voluntarias beneficiarias del subsidio que apoyan los servicios educativos en plaza comunitaria para que asistan a capacitaciones de formación.</t>
  </si>
  <si>
    <t xml:space="preserve">Oficios de comisión, reportes, solicitudes de mantenimiento correctivo y preventivo, informe de mantenimiento. </t>
  </si>
  <si>
    <t>Prof. Lorenzo Ortega flores
Blgo. Eduardo Escobedo reyes</t>
  </si>
  <si>
    <t xml:space="preserve">*Minutas de las reuniones de balance con los coordinadores de zona y personal de coordinaciones de zona.
*Fotografías y listas de asietncia
</t>
  </si>
  <si>
    <t>Reporte de metas y logrosmensuales y trimestrales de las diferetes coordinaciones de zona.</t>
  </si>
  <si>
    <t>Subdirección de Planeación y Segumiento Operativo</t>
  </si>
  <si>
    <t>M.V.Z. Isaac Escajeda Arce</t>
  </si>
  <si>
    <t>Formato de solicitud de recursos del ejercicio presupuestal</t>
  </si>
  <si>
    <t>Informe presupuestal mensual</t>
  </si>
  <si>
    <t>Informe de autoevaluación trimestral (MIR)</t>
  </si>
  <si>
    <t>Informe de metas y logros trimestrales, Informe POA</t>
  </si>
  <si>
    <t>Lic. Antonio Martínez Nevárez</t>
  </si>
  <si>
    <t>Oficios de autorización y/o relación de apoyos económicos y/o subsidios</t>
  </si>
  <si>
    <t>*Anteproyecto presupuestal
*Minutas, orden del día, anexos del Comité de Adquisiciones.</t>
  </si>
  <si>
    <t>Minutas, orden del día, anexos del Comité de Adquisiciones.</t>
  </si>
  <si>
    <t>*Minutas, orden del día, anexos del Comité de Adquisiciones.
*Solicitud de servicios</t>
  </si>
  <si>
    <t>*Minutas, orden del día, anexos del Comité de Adquisiciones.</t>
  </si>
  <si>
    <t>Ing. Juan Lira Gómez</t>
  </si>
  <si>
    <t>*Informe de supervisión continua
*Reportes generados</t>
  </si>
  <si>
    <t>*Oficios de comisión
*Oficios de segumiento
*Reportes generados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</si>
</sst>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m/yyyy\ hh:mm"/>
  </numFmts>
  <fonts count="88">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color rgb="FF00B050"/>
      <name val="Calibri"/>
      <family val="2"/>
      <scheme val="minor"/>
    </font>
    <font>
      <b/>
      <sz val="11"/>
      <color rgb="FF00B050"/>
      <name val="Calibri"/>
      <family val="2"/>
      <scheme val="minor"/>
    </font>
    <font>
      <b/>
      <sz val="11"/>
      <color theme="5" tint="-0.499984740745262"/>
      <name val="Calibri"/>
      <family val="2"/>
      <scheme val="minor"/>
    </font>
    <font>
      <sz val="10"/>
      <color theme="1"/>
      <name val="Calibri"/>
      <family val="2"/>
      <scheme val="minor"/>
    </font>
    <font>
      <b/>
      <sz val="10"/>
      <color theme="1"/>
      <name val="Calibri"/>
      <family val="2"/>
      <scheme val="minor"/>
    </font>
    <font>
      <b/>
      <u/>
      <sz val="11"/>
      <color rgb="FFFF0000"/>
      <name val="Calibri"/>
      <family val="2"/>
      <scheme val="minor"/>
    </font>
    <font>
      <b/>
      <sz val="11"/>
      <color rgb="FFFF0000"/>
      <name val="Calibri"/>
      <family val="2"/>
      <scheme val="minor"/>
    </font>
    <font>
      <b/>
      <sz val="12"/>
      <color rgb="FF00B050"/>
      <name val="Calibri"/>
      <family val="2"/>
      <scheme val="minor"/>
    </font>
    <font>
      <sz val="11"/>
      <color theme="5" tint="-0.499984740745262"/>
      <name val="Calibri"/>
      <family val="2"/>
      <scheme val="minor"/>
    </font>
    <font>
      <b/>
      <i/>
      <sz val="16"/>
      <color rgb="FF00B050"/>
      <name val="Calibri"/>
      <family val="2"/>
      <scheme val="minor"/>
    </font>
    <font>
      <b/>
      <i/>
      <u/>
      <sz val="11"/>
      <color theme="5" tint="-0.249977111117893"/>
      <name val="Calibri"/>
      <family val="2"/>
      <scheme val="minor"/>
    </font>
    <font>
      <b/>
      <sz val="11"/>
      <color theme="5"/>
      <name val="Calibri"/>
      <family val="2"/>
      <scheme val="minor"/>
    </font>
    <font>
      <b/>
      <u/>
      <sz val="11"/>
      <color theme="5"/>
      <name val="Calibri"/>
      <family val="2"/>
      <scheme val="minor"/>
    </font>
    <font>
      <sz val="12"/>
      <color theme="1"/>
      <name val="Calibri"/>
      <family val="2"/>
      <scheme val="minor"/>
    </font>
    <font>
      <b/>
      <sz val="12"/>
      <color theme="5" tint="-0.499984740745262"/>
      <name val="Calibri"/>
      <family val="2"/>
      <scheme val="minor"/>
    </font>
    <font>
      <sz val="10"/>
      <name val="Arial"/>
      <family val="2"/>
    </font>
    <font>
      <b/>
      <sz val="10"/>
      <color rgb="FF00B050"/>
      <name val="Arial"/>
      <family val="2"/>
    </font>
    <font>
      <b/>
      <sz val="13"/>
      <color indexed="18"/>
      <name val="Verdana"/>
      <family val="2"/>
    </font>
    <font>
      <b/>
      <sz val="10"/>
      <color indexed="18"/>
      <name val="Verdana"/>
      <family val="2"/>
    </font>
    <font>
      <b/>
      <sz val="10.5"/>
      <color indexed="18"/>
      <name val="Verdana"/>
      <family val="2"/>
    </font>
    <font>
      <b/>
      <sz val="10.5"/>
      <name val="Arial"/>
      <family val="2"/>
    </font>
    <font>
      <sz val="10.5"/>
      <name val="Arial"/>
      <family val="2"/>
    </font>
    <font>
      <sz val="14"/>
      <color indexed="18"/>
      <name val="Verdana"/>
      <family val="2"/>
    </font>
    <font>
      <sz val="13"/>
      <color indexed="18"/>
      <name val="Verdana"/>
      <family val="2"/>
    </font>
    <font>
      <b/>
      <sz val="10"/>
      <name val="Arial"/>
      <family val="2"/>
    </font>
    <font>
      <sz val="13"/>
      <color indexed="8"/>
      <name val="Calibri"/>
      <family val="2"/>
    </font>
    <font>
      <b/>
      <sz val="10"/>
      <color indexed="16"/>
      <name val="Arial"/>
      <family val="2"/>
    </font>
    <font>
      <b/>
      <sz val="10"/>
      <color indexed="10"/>
      <name val="Arial"/>
      <family val="2"/>
    </font>
    <font>
      <b/>
      <sz val="10"/>
      <color indexed="8"/>
      <name val="Arial"/>
      <family val="2"/>
    </font>
    <font>
      <b/>
      <sz val="8"/>
      <color indexed="16"/>
      <name val="Tahoma"/>
      <family val="2"/>
    </font>
    <font>
      <b/>
      <sz val="8"/>
      <color indexed="81"/>
      <name val="Tahoma"/>
      <family val="2"/>
    </font>
    <font>
      <b/>
      <sz val="8"/>
      <color indexed="12"/>
      <name val="Tahoma"/>
      <family val="2"/>
    </font>
    <font>
      <sz val="11"/>
      <color indexed="8"/>
      <name val="Arial"/>
      <family val="2"/>
    </font>
    <font>
      <sz val="1"/>
      <color indexed="9"/>
      <name val="Arial"/>
      <family val="2"/>
    </font>
    <font>
      <b/>
      <sz val="14"/>
      <color indexed="8"/>
      <name val="Arial"/>
      <family val="2"/>
    </font>
    <font>
      <b/>
      <sz val="11"/>
      <name val="Arial"/>
      <family val="2"/>
    </font>
    <font>
      <sz val="11"/>
      <color indexed="8"/>
      <name val="Calibri"/>
      <family val="2"/>
    </font>
    <font>
      <b/>
      <sz val="13"/>
      <name val="Arial"/>
      <family val="2"/>
    </font>
    <font>
      <b/>
      <sz val="13"/>
      <color indexed="9"/>
      <name val="Arial"/>
      <family val="2"/>
    </font>
    <font>
      <b/>
      <sz val="13"/>
      <color indexed="16"/>
      <name val="Arial"/>
      <family val="2"/>
    </font>
    <font>
      <sz val="13"/>
      <name val="Arial"/>
      <family val="2"/>
    </font>
    <font>
      <sz val="11"/>
      <name val="Arial"/>
      <family val="2"/>
    </font>
    <font>
      <b/>
      <sz val="11"/>
      <color indexed="18"/>
      <name val="Arial"/>
      <family val="2"/>
    </font>
    <font>
      <sz val="11"/>
      <color indexed="18"/>
      <name val="Arial"/>
      <family val="2"/>
    </font>
    <font>
      <b/>
      <sz val="13"/>
      <color indexed="18"/>
      <name val="Arial"/>
      <family val="2"/>
    </font>
    <font>
      <b/>
      <sz val="12"/>
      <color indexed="12"/>
      <name val="Arial"/>
      <family val="2"/>
    </font>
    <font>
      <sz val="12"/>
      <name val="Arial"/>
      <family val="2"/>
    </font>
    <font>
      <sz val="12"/>
      <color indexed="41"/>
      <name val="Arial"/>
      <family val="2"/>
    </font>
    <font>
      <b/>
      <sz val="14"/>
      <name val="Arial"/>
      <family val="2"/>
    </font>
    <font>
      <sz val="10.5"/>
      <color indexed="22"/>
      <name val="Arial"/>
      <family val="2"/>
    </font>
    <font>
      <sz val="10"/>
      <color indexed="22"/>
      <name val="Arial"/>
      <family val="2"/>
    </font>
    <font>
      <sz val="9.5"/>
      <color indexed="22"/>
      <name val="Arial"/>
      <family val="2"/>
    </font>
    <font>
      <sz val="14"/>
      <name val="Arial"/>
      <family val="2"/>
    </font>
    <font>
      <b/>
      <sz val="12"/>
      <name val="Calibri"/>
      <family val="2"/>
    </font>
    <font>
      <b/>
      <sz val="12"/>
      <color indexed="8"/>
      <name val="Calibri"/>
      <family val="2"/>
    </font>
    <font>
      <sz val="16"/>
      <color indexed="9"/>
      <name val="Arial"/>
      <family val="2"/>
    </font>
    <font>
      <b/>
      <sz val="15"/>
      <name val="Arial"/>
      <family val="2"/>
    </font>
    <font>
      <sz val="14"/>
      <name val="Calibri"/>
      <family val="2"/>
    </font>
    <font>
      <sz val="12"/>
      <color indexed="8"/>
      <name val="Calibri"/>
      <family val="2"/>
    </font>
    <font>
      <sz val="14"/>
      <color indexed="8"/>
      <name val="Calibri"/>
      <family val="2"/>
    </font>
    <font>
      <b/>
      <sz val="12"/>
      <color indexed="81"/>
      <name val="Arial"/>
      <family val="2"/>
    </font>
    <font>
      <b/>
      <sz val="12"/>
      <color indexed="16"/>
      <name val="Arial"/>
      <family val="2"/>
    </font>
    <font>
      <b/>
      <i/>
      <sz val="12"/>
      <color indexed="16"/>
      <name val="Arial"/>
      <family val="2"/>
    </font>
    <font>
      <b/>
      <sz val="12"/>
      <color indexed="16"/>
      <name val="Tahoma"/>
      <family val="2"/>
    </font>
    <font>
      <b/>
      <sz val="12"/>
      <color indexed="81"/>
      <name val="Tahoma"/>
      <family val="2"/>
    </font>
    <font>
      <b/>
      <sz val="11"/>
      <color indexed="81"/>
      <name val="Tahoma"/>
      <family val="2"/>
    </font>
    <font>
      <b/>
      <sz val="11"/>
      <color indexed="12"/>
      <name val="Tahoma"/>
      <family val="2"/>
    </font>
    <font>
      <b/>
      <sz val="11"/>
      <color indexed="10"/>
      <name val="Tahoma"/>
      <family val="2"/>
    </font>
    <font>
      <b/>
      <sz val="11"/>
      <color indexed="16"/>
      <name val="Tahoma"/>
      <family val="2"/>
    </font>
    <font>
      <b/>
      <sz val="16"/>
      <color indexed="18"/>
      <name val="Arial"/>
      <family val="2"/>
    </font>
    <font>
      <b/>
      <sz val="16"/>
      <name val="Arial"/>
      <family val="2"/>
    </font>
    <font>
      <b/>
      <sz val="11"/>
      <color indexed="8"/>
      <name val="Arial"/>
      <family val="2"/>
    </font>
    <font>
      <b/>
      <sz val="11"/>
      <color indexed="8"/>
      <name val="Calibri"/>
      <family val="2"/>
    </font>
    <font>
      <sz val="10"/>
      <color indexed="18"/>
      <name val="Arial"/>
      <family val="2"/>
    </font>
    <font>
      <b/>
      <sz val="8"/>
      <name val="Arial"/>
      <family val="2"/>
    </font>
    <font>
      <sz val="9"/>
      <name val="Arial"/>
      <family val="2"/>
    </font>
    <font>
      <sz val="8"/>
      <name val="Arial"/>
      <family val="2"/>
    </font>
    <font>
      <sz val="11"/>
      <color theme="1"/>
      <name val="Arial Narrow"/>
      <family val="2"/>
    </font>
    <font>
      <b/>
      <sz val="11"/>
      <color theme="1"/>
      <name val="Arial Narrow"/>
      <family val="2"/>
    </font>
    <font>
      <b/>
      <sz val="12"/>
      <color theme="1"/>
      <name val="Calibri"/>
      <family val="2"/>
      <scheme val="minor"/>
    </font>
    <font>
      <b/>
      <sz val="12"/>
      <color theme="0"/>
      <name val="Calibri"/>
      <family val="2"/>
      <scheme val="minor"/>
    </font>
    <font>
      <b/>
      <sz val="9"/>
      <color indexed="10"/>
      <name val="Tahoma"/>
      <family val="2"/>
    </font>
    <font>
      <b/>
      <sz val="9"/>
      <color indexed="81"/>
      <name val="Tahoma"/>
      <family val="2"/>
    </font>
    <font>
      <sz val="9"/>
      <color indexed="81"/>
      <name val="Tahoma"/>
      <family val="2"/>
    </font>
  </fonts>
  <fills count="21">
    <fill>
      <patternFill patternType="none"/>
    </fill>
    <fill>
      <patternFill patternType="gray125"/>
    </fill>
    <fill>
      <patternFill patternType="solid">
        <fgColor theme="0" tint="-0.249977111117893"/>
        <bgColor indexed="64"/>
      </patternFill>
    </fill>
    <fill>
      <patternFill patternType="solid">
        <fgColor theme="4" tint="0.59999389629810485"/>
        <bgColor indexed="64"/>
      </patternFill>
    </fill>
    <fill>
      <patternFill patternType="solid">
        <fgColor rgb="FF00B050"/>
        <bgColor indexed="64"/>
      </patternFill>
    </fill>
    <fill>
      <patternFill patternType="solid">
        <fgColor rgb="FF92D050"/>
        <bgColor indexed="64"/>
      </patternFill>
    </fill>
    <fill>
      <patternFill patternType="solid">
        <fgColor indexed="22"/>
        <bgColor indexed="64"/>
      </patternFill>
    </fill>
    <fill>
      <patternFill patternType="solid">
        <fgColor indexed="9"/>
        <bgColor indexed="64"/>
      </patternFill>
    </fill>
    <fill>
      <patternFill patternType="solid">
        <fgColor indexed="44"/>
        <bgColor indexed="64"/>
      </patternFill>
    </fill>
    <fill>
      <patternFill patternType="solid">
        <fgColor indexed="40"/>
        <bgColor indexed="64"/>
      </patternFill>
    </fill>
    <fill>
      <patternFill patternType="solid">
        <fgColor indexed="48"/>
        <bgColor indexed="64"/>
      </patternFill>
    </fill>
    <fill>
      <patternFill patternType="solid">
        <fgColor indexed="12"/>
        <bgColor indexed="64"/>
      </patternFill>
    </fill>
    <fill>
      <patternFill patternType="solid">
        <fgColor indexed="10"/>
        <bgColor indexed="64"/>
      </patternFill>
    </fill>
    <fill>
      <patternFill patternType="solid">
        <fgColor indexed="13"/>
        <bgColor indexed="64"/>
      </patternFill>
    </fill>
    <fill>
      <patternFill patternType="solid">
        <fgColor indexed="11"/>
        <bgColor indexed="64"/>
      </patternFill>
    </fill>
    <fill>
      <patternFill patternType="solid">
        <fgColor indexed="15"/>
        <bgColor indexed="64"/>
      </patternFill>
    </fill>
    <fill>
      <patternFill patternType="solid">
        <fgColor indexed="41"/>
        <bgColor indexed="64"/>
      </patternFill>
    </fill>
    <fill>
      <patternFill patternType="solid">
        <fgColor rgb="FFCCFFFF"/>
        <bgColor indexed="64"/>
      </patternFill>
    </fill>
    <fill>
      <patternFill patternType="solid">
        <fgColor theme="0"/>
        <bgColor indexed="64"/>
      </patternFill>
    </fill>
    <fill>
      <patternFill patternType="solid">
        <fgColor indexed="27"/>
        <bgColor indexed="64"/>
      </patternFill>
    </fill>
    <fill>
      <patternFill patternType="solid">
        <fgColor theme="4" tint="0.79998168889431442"/>
        <bgColor indexed="64"/>
      </patternFill>
    </fill>
  </fills>
  <borders count="6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n">
        <color indexed="9"/>
      </left>
      <right/>
      <top style="thin">
        <color indexed="9"/>
      </top>
      <bottom/>
      <diagonal/>
    </border>
    <border>
      <left style="thin">
        <color indexed="64"/>
      </left>
      <right style="thin">
        <color indexed="55"/>
      </right>
      <top style="thin">
        <color indexed="64"/>
      </top>
      <bottom style="thin">
        <color indexed="55"/>
      </bottom>
      <diagonal/>
    </border>
    <border>
      <left style="thin">
        <color indexed="55"/>
      </left>
      <right style="thin">
        <color indexed="55"/>
      </right>
      <top style="thin">
        <color indexed="64"/>
      </top>
      <bottom style="thin">
        <color indexed="55"/>
      </bottom>
      <diagonal/>
    </border>
    <border>
      <left style="thin">
        <color indexed="55"/>
      </left>
      <right/>
      <top style="thin">
        <color indexed="64"/>
      </top>
      <bottom style="thin">
        <color indexed="55"/>
      </bottom>
      <diagonal/>
    </border>
    <border>
      <left/>
      <right/>
      <top style="thin">
        <color indexed="64"/>
      </top>
      <bottom style="thin">
        <color indexed="55"/>
      </bottom>
      <diagonal/>
    </border>
    <border>
      <left/>
      <right style="thin">
        <color indexed="55"/>
      </right>
      <top style="thin">
        <color indexed="64"/>
      </top>
      <bottom style="thin">
        <color indexed="55"/>
      </bottom>
      <diagonal/>
    </border>
    <border>
      <left style="thin">
        <color indexed="55"/>
      </left>
      <right style="thin">
        <color indexed="64"/>
      </right>
      <top style="thin">
        <color indexed="64"/>
      </top>
      <bottom style="thin">
        <color indexed="55"/>
      </bottom>
      <diagonal/>
    </border>
    <border>
      <left style="thin">
        <color indexed="64"/>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55"/>
      </left>
      <right style="thin">
        <color indexed="64"/>
      </right>
      <top style="thin">
        <color indexed="55"/>
      </top>
      <bottom style="thin">
        <color indexed="55"/>
      </bottom>
      <diagonal/>
    </border>
    <border>
      <left style="thin">
        <color indexed="64"/>
      </left>
      <right style="thin">
        <color indexed="55"/>
      </right>
      <top style="thin">
        <color indexed="55"/>
      </top>
      <bottom style="thin">
        <color indexed="64"/>
      </bottom>
      <diagonal/>
    </border>
    <border>
      <left style="thin">
        <color indexed="55"/>
      </left>
      <right style="thin">
        <color indexed="55"/>
      </right>
      <top style="thin">
        <color indexed="55"/>
      </top>
      <bottom style="thin">
        <color indexed="64"/>
      </bottom>
      <diagonal/>
    </border>
    <border>
      <left style="thin">
        <color indexed="55"/>
      </left>
      <right style="thin">
        <color indexed="55"/>
      </right>
      <top/>
      <bottom style="thin">
        <color indexed="64"/>
      </bottom>
      <diagonal/>
    </border>
    <border>
      <left style="thin">
        <color indexed="55"/>
      </left>
      <right style="thin">
        <color indexed="64"/>
      </right>
      <top style="thin">
        <color indexed="55"/>
      </top>
      <bottom style="thin">
        <color indexed="64"/>
      </bottom>
      <diagonal/>
    </border>
    <border>
      <left style="thin">
        <color indexed="64"/>
      </left>
      <right style="thin">
        <color indexed="22"/>
      </right>
      <top style="thin">
        <color indexed="64"/>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22"/>
      </right>
      <top style="thin">
        <color indexed="64"/>
      </top>
      <bottom/>
      <diagonal/>
    </border>
    <border>
      <left style="thin">
        <color indexed="22"/>
      </left>
      <right style="thin">
        <color indexed="22"/>
      </right>
      <top style="thin">
        <color indexed="22"/>
      </top>
      <bottom style="thin">
        <color indexed="22"/>
      </bottom>
      <diagonal/>
    </border>
    <border>
      <left style="thin">
        <color indexed="22"/>
      </left>
      <right style="thin">
        <color indexed="64"/>
      </right>
      <top style="thin">
        <color indexed="64"/>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bottom/>
      <diagonal/>
    </border>
    <border>
      <left style="thin">
        <color indexed="22"/>
      </left>
      <right style="thin">
        <color indexed="64"/>
      </right>
      <top style="thin">
        <color indexed="22"/>
      </top>
      <bottom style="thin">
        <color indexed="22"/>
      </bottom>
      <diagonal/>
    </border>
    <border>
      <left style="thin">
        <color indexed="64"/>
      </left>
      <right style="thin">
        <color indexed="22"/>
      </right>
      <top style="thin">
        <color indexed="22"/>
      </top>
      <bottom style="thin">
        <color indexed="64"/>
      </bottom>
      <diagonal/>
    </border>
    <border>
      <left style="thin">
        <color indexed="22"/>
      </left>
      <right style="thin">
        <color indexed="22"/>
      </right>
      <top style="thin">
        <color indexed="22"/>
      </top>
      <bottom style="thin">
        <color indexed="64"/>
      </bottom>
      <diagonal/>
    </border>
    <border>
      <left style="thin">
        <color indexed="22"/>
      </left>
      <right style="thin">
        <color indexed="22"/>
      </right>
      <top/>
      <bottom style="thin">
        <color indexed="64"/>
      </bottom>
      <diagonal/>
    </border>
    <border>
      <left style="thin">
        <color indexed="22"/>
      </left>
      <right style="thin">
        <color indexed="64"/>
      </right>
      <top style="thin">
        <color indexed="22"/>
      </top>
      <bottom style="thin">
        <color indexed="64"/>
      </bottom>
      <diagonal/>
    </border>
    <border>
      <left style="thin">
        <color indexed="22"/>
      </left>
      <right style="thin">
        <color indexed="22"/>
      </right>
      <top/>
      <bottom style="thin">
        <color indexed="22"/>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bottom/>
      <diagonal/>
    </border>
    <border>
      <left style="thin">
        <color indexed="64"/>
      </left>
      <right style="thin">
        <color indexed="64"/>
      </right>
      <top/>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style="thin">
        <color indexed="64"/>
      </right>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4">
    <xf numFmtId="0" fontId="0" fillId="0" borderId="0"/>
    <xf numFmtId="0" fontId="19" fillId="0" borderId="0"/>
    <xf numFmtId="0" fontId="19" fillId="0" borderId="0"/>
    <xf numFmtId="0" fontId="19" fillId="0" borderId="0"/>
  </cellStyleXfs>
  <cellXfs count="383">
    <xf numFmtId="0" fontId="0" fillId="0" borderId="0" xfId="0"/>
    <xf numFmtId="0" fontId="0" fillId="0" borderId="3" xfId="0" applyBorder="1" applyAlignment="1">
      <alignment horizontal="left" vertical="center" wrapText="1"/>
    </xf>
    <xf numFmtId="0" fontId="9" fillId="0" borderId="3" xfId="0" applyFont="1" applyBorder="1" applyAlignment="1">
      <alignment horizontal="left" vertical="center" wrapText="1"/>
    </xf>
    <xf numFmtId="0" fontId="13" fillId="0" borderId="3" xfId="0" applyFont="1" applyBorder="1" applyAlignment="1">
      <alignment horizontal="center" vertical="center" wrapText="1"/>
    </xf>
    <xf numFmtId="0" fontId="2" fillId="2" borderId="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0" fillId="0" borderId="3" xfId="0" applyBorder="1" applyAlignment="1">
      <alignment wrapText="1"/>
    </xf>
    <xf numFmtId="0" fontId="2" fillId="5" borderId="3" xfId="0" applyFont="1" applyFill="1" applyBorder="1" applyAlignment="1">
      <alignment horizontal="center" vertical="center" wrapText="1"/>
    </xf>
    <xf numFmtId="0" fontId="9" fillId="0" borderId="3" xfId="0" applyFont="1" applyBorder="1" applyAlignment="1">
      <alignment wrapText="1"/>
    </xf>
    <xf numFmtId="0" fontId="6" fillId="0" borderId="3" xfId="0" applyFont="1" applyBorder="1" applyAlignment="1">
      <alignment wrapText="1"/>
    </xf>
    <xf numFmtId="0" fontId="1" fillId="0" borderId="3" xfId="0" applyFont="1" applyBorder="1" applyAlignment="1">
      <alignment wrapText="1"/>
    </xf>
    <xf numFmtId="0" fontId="14" fillId="0" borderId="3" xfId="0" applyFont="1" applyBorder="1" applyAlignment="1">
      <alignment wrapText="1"/>
    </xf>
    <xf numFmtId="0" fontId="15" fillId="0" borderId="3" xfId="0" applyFont="1" applyBorder="1" applyAlignment="1">
      <alignment wrapText="1"/>
    </xf>
    <xf numFmtId="0" fontId="6" fillId="2" borderId="3" xfId="0" applyFont="1" applyFill="1" applyBorder="1" applyAlignment="1">
      <alignment horizontal="center" vertical="center" wrapText="1"/>
    </xf>
    <xf numFmtId="0" fontId="5" fillId="0" borderId="3" xfId="0" applyFont="1" applyBorder="1" applyAlignment="1">
      <alignment wrapText="1"/>
    </xf>
    <xf numFmtId="0" fontId="11" fillId="0" borderId="3" xfId="0" applyFont="1" applyBorder="1" applyAlignment="1">
      <alignment horizontal="center" vertical="center" wrapText="1"/>
    </xf>
    <xf numFmtId="0" fontId="17" fillId="0" borderId="3" xfId="0" applyFont="1" applyBorder="1" applyAlignment="1">
      <alignment wrapText="1"/>
    </xf>
    <xf numFmtId="0" fontId="18" fillId="0" borderId="3" xfId="0" applyFont="1" applyBorder="1" applyAlignment="1">
      <alignment horizontal="center" vertical="center" wrapText="1"/>
    </xf>
    <xf numFmtId="0" fontId="19" fillId="6" borderId="0" xfId="1" applyFill="1"/>
    <xf numFmtId="0" fontId="19" fillId="0" borderId="0" xfId="1"/>
    <xf numFmtId="0" fontId="20" fillId="0" borderId="0" xfId="1" applyFont="1" applyAlignment="1">
      <alignment horizontal="center" vertical="center"/>
    </xf>
    <xf numFmtId="0" fontId="0" fillId="0" borderId="0" xfId="0" applyAlignment="1">
      <alignment horizontal="left" vertical="center" wrapText="1" indent="1"/>
    </xf>
    <xf numFmtId="0" fontId="24" fillId="0" borderId="0" xfId="1" applyFont="1" applyAlignment="1">
      <alignment horizontal="left" vertical="center" wrapText="1" indent="1"/>
    </xf>
    <xf numFmtId="0" fontId="21" fillId="0" borderId="0" xfId="1" applyFont="1" applyAlignment="1">
      <alignment horizontal="right" vertical="center" indent="1"/>
    </xf>
    <xf numFmtId="0" fontId="0" fillId="0" borderId="0" xfId="0" applyAlignment="1">
      <alignment horizontal="left" vertical="center" indent="1"/>
    </xf>
    <xf numFmtId="0" fontId="28" fillId="0" borderId="0" xfId="1" applyFont="1" applyAlignment="1">
      <alignment horizontal="left" vertical="center" indent="1"/>
    </xf>
    <xf numFmtId="0" fontId="30" fillId="0" borderId="0" xfId="1" applyFont="1" applyAlignment="1">
      <alignment horizontal="right"/>
    </xf>
    <xf numFmtId="0" fontId="31" fillId="0" borderId="4" xfId="1" applyFont="1" applyBorder="1"/>
    <xf numFmtId="0" fontId="32" fillId="0" borderId="0" xfId="0" applyFont="1" applyAlignment="1">
      <alignment vertical="top"/>
    </xf>
    <xf numFmtId="0" fontId="19" fillId="7" borderId="0" xfId="2" applyFill="1" applyProtection="1">
      <protection locked="0"/>
    </xf>
    <xf numFmtId="0" fontId="19" fillId="7" borderId="0" xfId="2" applyFill="1" applyAlignment="1" applyProtection="1">
      <alignment horizontal="center"/>
      <protection locked="0"/>
    </xf>
    <xf numFmtId="0" fontId="19" fillId="7" borderId="0" xfId="2" applyFill="1" applyAlignment="1" applyProtection="1">
      <alignment horizontal="justify" vertical="center"/>
      <protection locked="0"/>
    </xf>
    <xf numFmtId="0" fontId="36" fillId="0" borderId="0" xfId="0" applyFont="1" applyProtection="1">
      <protection locked="0"/>
    </xf>
    <xf numFmtId="0" fontId="19" fillId="0" borderId="0" xfId="2" applyProtection="1">
      <protection locked="0"/>
    </xf>
    <xf numFmtId="15" fontId="37" fillId="7" borderId="0" xfId="2" applyNumberFormat="1" applyFont="1" applyFill="1" applyProtection="1">
      <protection locked="0"/>
    </xf>
    <xf numFmtId="0" fontId="28" fillId="0" borderId="0" xfId="0" applyFont="1" applyAlignment="1" applyProtection="1">
      <alignment horizontal="right" indent="4"/>
      <protection locked="0"/>
    </xf>
    <xf numFmtId="0" fontId="0" fillId="0" borderId="0" xfId="0" applyProtection="1">
      <protection locked="0"/>
    </xf>
    <xf numFmtId="0" fontId="38" fillId="0" borderId="0" xfId="0" applyFont="1" applyAlignment="1" applyProtection="1">
      <alignment horizontal="centerContinuous" vertical="center"/>
      <protection locked="0"/>
    </xf>
    <xf numFmtId="0" fontId="28" fillId="0" borderId="0" xfId="0" applyFont="1" applyAlignment="1" applyProtection="1">
      <alignment horizontal="centerContinuous" vertical="center"/>
      <protection locked="0"/>
    </xf>
    <xf numFmtId="0" fontId="19" fillId="7" borderId="0" xfId="2" applyFill="1" applyAlignment="1" applyProtection="1">
      <alignment horizontal="centerContinuous" vertical="center"/>
      <protection locked="0"/>
    </xf>
    <xf numFmtId="0" fontId="19" fillId="7" borderId="1" xfId="2" applyFill="1" applyBorder="1" applyProtection="1">
      <protection locked="0"/>
    </xf>
    <xf numFmtId="0" fontId="0" fillId="0" borderId="1" xfId="0" applyBorder="1" applyProtection="1">
      <protection locked="0"/>
    </xf>
    <xf numFmtId="0" fontId="0" fillId="0" borderId="0" xfId="0" applyAlignment="1" applyProtection="1">
      <alignment horizontal="center" vertical="top"/>
      <protection locked="0"/>
    </xf>
    <xf numFmtId="0" fontId="39" fillId="7" borderId="0" xfId="2" applyFont="1" applyFill="1" applyAlignment="1">
      <alignment horizontal="left" vertical="center" indent="1"/>
    </xf>
    <xf numFmtId="0" fontId="0" fillId="0" borderId="0" xfId="0" applyAlignment="1" applyProtection="1">
      <alignment horizontal="centerContinuous" vertical="center"/>
      <protection locked="0"/>
    </xf>
    <xf numFmtId="0" fontId="39" fillId="7" borderId="0" xfId="2" applyFont="1" applyFill="1" applyAlignment="1" applyProtection="1">
      <alignment horizontal="right" vertical="center" wrapText="1" indent="1"/>
      <protection locked="0"/>
    </xf>
    <xf numFmtId="0" fontId="39" fillId="0" borderId="0" xfId="0" applyFont="1" applyAlignment="1" applyProtection="1">
      <alignment horizontal="left" vertical="center" indent="1"/>
      <protection locked="0"/>
    </xf>
    <xf numFmtId="0" fontId="0" fillId="0" borderId="1" xfId="0" applyBorder="1" applyAlignment="1" applyProtection="1">
      <alignment horizontal="center" vertical="top"/>
      <protection locked="0"/>
    </xf>
    <xf numFmtId="0" fontId="41" fillId="8" borderId="5" xfId="2" applyFont="1" applyFill="1" applyBorder="1" applyAlignment="1">
      <alignment horizontal="centerContinuous" vertical="center"/>
    </xf>
    <xf numFmtId="0" fontId="41" fillId="8" borderId="6" xfId="2" applyFont="1" applyFill="1" applyBorder="1" applyAlignment="1">
      <alignment horizontal="centerContinuous" vertical="center"/>
    </xf>
    <xf numFmtId="0" fontId="41" fillId="9" borderId="6" xfId="2" applyFont="1" applyFill="1" applyBorder="1" applyAlignment="1">
      <alignment horizontal="centerContinuous" vertical="center" wrapText="1"/>
    </xf>
    <xf numFmtId="0" fontId="42" fillId="10" borderId="6" xfId="2" applyFont="1" applyFill="1" applyBorder="1" applyAlignment="1">
      <alignment horizontal="center" vertical="center" wrapText="1"/>
    </xf>
    <xf numFmtId="0" fontId="44" fillId="0" borderId="0" xfId="2" applyFont="1" applyAlignment="1" applyProtection="1">
      <alignment horizontal="center" vertical="center" wrapText="1"/>
      <protection locked="0"/>
    </xf>
    <xf numFmtId="0" fontId="39" fillId="0" borderId="12" xfId="2" applyFont="1" applyBorder="1" applyAlignment="1">
      <alignment horizontal="centerContinuous" vertical="center" wrapText="1"/>
    </xf>
    <xf numFmtId="0" fontId="45" fillId="0" borderId="12" xfId="2" applyFont="1" applyBorder="1" applyAlignment="1">
      <alignment horizontal="centerContinuous" vertical="center" wrapText="1"/>
    </xf>
    <xf numFmtId="0" fontId="39" fillId="7" borderId="12" xfId="2" applyFont="1" applyFill="1" applyBorder="1" applyAlignment="1">
      <alignment horizontal="center" vertical="center" wrapText="1"/>
    </xf>
    <xf numFmtId="0" fontId="39" fillId="0" borderId="0" xfId="2" applyFont="1" applyAlignment="1">
      <alignment horizontal="centerContinuous" vertical="center"/>
    </xf>
    <xf numFmtId="0" fontId="45" fillId="0" borderId="0" xfId="2" applyFont="1" applyAlignment="1">
      <alignment horizontal="centerContinuous" vertical="center"/>
    </xf>
    <xf numFmtId="0" fontId="39" fillId="7" borderId="12" xfId="2" applyFont="1" applyFill="1" applyBorder="1" applyAlignment="1">
      <alignment horizontal="centerContinuous" vertical="center"/>
    </xf>
    <xf numFmtId="0" fontId="39" fillId="7" borderId="13" xfId="2" applyFont="1" applyFill="1" applyBorder="1" applyAlignment="1">
      <alignment horizontal="center" vertical="center" wrapText="1"/>
    </xf>
    <xf numFmtId="0" fontId="45" fillId="0" borderId="0" xfId="2" applyFont="1" applyAlignment="1" applyProtection="1">
      <alignment horizontal="center" vertical="center" wrapText="1"/>
      <protection locked="0"/>
    </xf>
    <xf numFmtId="0" fontId="39" fillId="7" borderId="16" xfId="2" applyFont="1" applyFill="1" applyBorder="1" applyAlignment="1">
      <alignment horizontal="center" vertical="center" wrapText="1"/>
    </xf>
    <xf numFmtId="0" fontId="39" fillId="0" borderId="16" xfId="2" applyFont="1" applyBorder="1" applyAlignment="1">
      <alignment horizontal="center" vertical="center" wrapText="1"/>
    </xf>
    <xf numFmtId="0" fontId="39" fillId="7" borderId="12" xfId="2" applyFont="1" applyFill="1" applyBorder="1" applyAlignment="1">
      <alignment horizontal="center" vertical="center"/>
    </xf>
    <xf numFmtId="0" fontId="24" fillId="7" borderId="16" xfId="2" applyFont="1" applyFill="1" applyBorder="1" applyAlignment="1">
      <alignment horizontal="center" vertical="center" wrapText="1"/>
    </xf>
    <xf numFmtId="0" fontId="0" fillId="0" borderId="17" xfId="0" applyBorder="1" applyAlignment="1">
      <alignment horizontal="center" vertical="center" wrapText="1"/>
    </xf>
    <xf numFmtId="0" fontId="39" fillId="7" borderId="16" xfId="2" applyFont="1" applyFill="1" applyBorder="1" applyAlignment="1">
      <alignment horizontal="center" vertical="center" textRotation="90" wrapText="1"/>
    </xf>
    <xf numFmtId="0" fontId="48" fillId="12" borderId="16" xfId="0" applyFont="1" applyFill="1" applyBorder="1" applyAlignment="1">
      <alignment horizontal="center" vertical="center"/>
    </xf>
    <xf numFmtId="0" fontId="48" fillId="13" borderId="16" xfId="0" applyFont="1" applyFill="1" applyBorder="1" applyAlignment="1">
      <alignment horizontal="center" vertical="center"/>
    </xf>
    <xf numFmtId="0" fontId="48" fillId="14" borderId="16" xfId="0" applyFont="1" applyFill="1" applyBorder="1" applyAlignment="1">
      <alignment horizontal="center" vertical="center"/>
    </xf>
    <xf numFmtId="0" fontId="48" fillId="15" borderId="16" xfId="0" applyFont="1" applyFill="1" applyBorder="1" applyAlignment="1">
      <alignment horizontal="center" vertical="center"/>
    </xf>
    <xf numFmtId="0" fontId="45" fillId="0" borderId="0" xfId="2" applyFont="1" applyProtection="1">
      <protection locked="0"/>
    </xf>
    <xf numFmtId="0" fontId="53" fillId="6" borderId="20" xfId="2" applyFont="1" applyFill="1" applyBorder="1" applyAlignment="1">
      <alignment horizontal="center" vertical="center" wrapText="1"/>
    </xf>
    <xf numFmtId="0" fontId="54" fillId="6" borderId="20" xfId="2" applyFont="1" applyFill="1" applyBorder="1" applyAlignment="1" applyProtection="1">
      <alignment horizontal="justify" vertical="center" wrapText="1"/>
      <protection locked="0"/>
    </xf>
    <xf numFmtId="0" fontId="54" fillId="6" borderId="20" xfId="2" applyFont="1" applyFill="1" applyBorder="1" applyAlignment="1" applyProtection="1">
      <alignment horizontal="center" vertical="center" wrapText="1"/>
      <protection locked="0"/>
    </xf>
    <xf numFmtId="0" fontId="55" fillId="6" borderId="22" xfId="2" applyFont="1" applyFill="1" applyBorder="1" applyAlignment="1">
      <alignment horizontal="left" vertical="center"/>
    </xf>
    <xf numFmtId="0" fontId="54" fillId="6" borderId="22" xfId="2" applyFont="1" applyFill="1" applyBorder="1" applyAlignment="1" applyProtection="1">
      <alignment horizontal="center" vertical="center" wrapText="1"/>
      <protection hidden="1"/>
    </xf>
    <xf numFmtId="0" fontId="54" fillId="6" borderId="20" xfId="2" applyFont="1" applyFill="1" applyBorder="1" applyAlignment="1" applyProtection="1">
      <alignment horizontal="center" vertical="center" wrapText="1"/>
      <protection hidden="1"/>
    </xf>
    <xf numFmtId="0" fontId="19" fillId="0" borderId="0" xfId="2" applyAlignment="1" applyProtection="1">
      <alignment vertical="center" wrapText="1"/>
      <protection locked="0"/>
    </xf>
    <xf numFmtId="0" fontId="53" fillId="6" borderId="22" xfId="2" applyFont="1" applyFill="1" applyBorder="1" applyAlignment="1">
      <alignment horizontal="center" vertical="center" wrapText="1"/>
    </xf>
    <xf numFmtId="0" fontId="54" fillId="6" borderId="22" xfId="2" applyFont="1" applyFill="1" applyBorder="1" applyAlignment="1" applyProtection="1">
      <alignment horizontal="justify" vertical="center" wrapText="1"/>
      <protection locked="0"/>
    </xf>
    <xf numFmtId="0" fontId="54" fillId="6" borderId="22" xfId="2" applyFont="1" applyFill="1" applyBorder="1" applyAlignment="1" applyProtection="1">
      <alignment horizontal="center" vertical="center" wrapText="1"/>
      <protection locked="0"/>
    </xf>
    <xf numFmtId="0" fontId="53" fillId="6" borderId="28" xfId="2" applyFont="1" applyFill="1" applyBorder="1" applyAlignment="1">
      <alignment horizontal="center" vertical="center" wrapText="1"/>
    </xf>
    <xf numFmtId="0" fontId="54" fillId="6" borderId="28" xfId="2" applyFont="1" applyFill="1" applyBorder="1" applyAlignment="1" applyProtection="1">
      <alignment horizontal="justify" vertical="center" wrapText="1"/>
      <protection locked="0"/>
    </xf>
    <xf numFmtId="0" fontId="54" fillId="6" borderId="28" xfId="2" applyFont="1" applyFill="1" applyBorder="1" applyAlignment="1" applyProtection="1">
      <alignment horizontal="center" vertical="center" wrapText="1"/>
      <protection locked="0"/>
    </xf>
    <xf numFmtId="0" fontId="55" fillId="6" borderId="28" xfId="2" applyFont="1" applyFill="1" applyBorder="1" applyAlignment="1">
      <alignment horizontal="left" vertical="center"/>
    </xf>
    <xf numFmtId="0" fontId="54" fillId="6" borderId="28" xfId="2" applyFont="1" applyFill="1" applyBorder="1" applyAlignment="1" applyProtection="1">
      <alignment horizontal="center" vertical="center" wrapText="1"/>
      <protection hidden="1"/>
    </xf>
    <xf numFmtId="0" fontId="55" fillId="6" borderId="20" xfId="2" applyFont="1" applyFill="1" applyBorder="1" applyAlignment="1">
      <alignment horizontal="left" vertical="center"/>
    </xf>
    <xf numFmtId="0" fontId="19" fillId="6" borderId="0" xfId="3" applyFill="1"/>
    <xf numFmtId="0" fontId="19" fillId="0" borderId="0" xfId="3"/>
    <xf numFmtId="0" fontId="73" fillId="0" borderId="0" xfId="3" applyFont="1" applyAlignment="1">
      <alignment horizontal="centerContinuous" vertical="center"/>
    </xf>
    <xf numFmtId="0" fontId="74" fillId="0" borderId="0" xfId="3" applyFont="1" applyAlignment="1">
      <alignment horizontal="centerContinuous" vertical="center"/>
    </xf>
    <xf numFmtId="0" fontId="19" fillId="0" borderId="0" xfId="2"/>
    <xf numFmtId="0" fontId="19" fillId="0" borderId="0" xfId="3" applyAlignment="1">
      <alignment horizontal="center" vertical="top"/>
    </xf>
    <xf numFmtId="0" fontId="19" fillId="0" borderId="0" xfId="2" applyAlignment="1">
      <alignment horizontal="center"/>
    </xf>
    <xf numFmtId="0" fontId="24" fillId="0" borderId="0" xfId="1" applyFont="1" applyAlignment="1" applyProtection="1">
      <alignment horizontal="left" vertical="center" indent="1"/>
      <protection locked="0"/>
    </xf>
    <xf numFmtId="0" fontId="24" fillId="0" borderId="0" xfId="1" applyFont="1" applyAlignment="1" applyProtection="1">
      <alignment horizontal="right" vertical="center" indent="1"/>
      <protection locked="0"/>
    </xf>
    <xf numFmtId="0" fontId="75" fillId="0" borderId="0" xfId="0" applyFont="1" applyAlignment="1">
      <alignment horizontal="left" vertical="center" indent="1"/>
    </xf>
    <xf numFmtId="0" fontId="76" fillId="0" borderId="0" xfId="0" applyFont="1" applyAlignment="1">
      <alignment horizontal="left" vertical="center"/>
    </xf>
    <xf numFmtId="0" fontId="40" fillId="0" borderId="0" xfId="0" applyFont="1" applyAlignment="1">
      <alignment horizontal="left" vertical="center" indent="1"/>
    </xf>
    <xf numFmtId="0" fontId="19" fillId="0" borderId="0" xfId="3" applyAlignment="1">
      <alignment horizontal="centerContinuous" vertical="center"/>
    </xf>
    <xf numFmtId="0" fontId="77" fillId="0" borderId="0" xfId="3" applyFont="1" applyAlignment="1">
      <alignment horizontal="center" vertical="top"/>
    </xf>
    <xf numFmtId="0" fontId="24" fillId="0" borderId="0" xfId="1" applyFont="1" applyAlignment="1" applyProtection="1">
      <alignment horizontal="left" vertical="center" indent="3"/>
      <protection locked="0"/>
    </xf>
    <xf numFmtId="0" fontId="0" fillId="0" borderId="0" xfId="0" applyAlignment="1">
      <alignment horizontal="left" vertical="center" indent="3"/>
    </xf>
    <xf numFmtId="0" fontId="77" fillId="0" borderId="0" xfId="2" applyFont="1"/>
    <xf numFmtId="0" fontId="28" fillId="0" borderId="34" xfId="3" applyFont="1" applyBorder="1" applyAlignment="1">
      <alignment horizontal="centerContinuous" vertical="center" wrapText="1"/>
    </xf>
    <xf numFmtId="0" fontId="28" fillId="0" borderId="35" xfId="3" applyFont="1" applyBorder="1" applyAlignment="1">
      <alignment horizontal="centerContinuous" vertical="center" wrapText="1"/>
    </xf>
    <xf numFmtId="0" fontId="30" fillId="0" borderId="2" xfId="3" applyFont="1" applyBorder="1" applyAlignment="1">
      <alignment horizontal="centerContinuous" vertical="center"/>
    </xf>
    <xf numFmtId="0" fontId="28" fillId="0" borderId="38" xfId="3" applyFont="1" applyBorder="1" applyAlignment="1">
      <alignment horizontal="centerContinuous" vertical="center"/>
    </xf>
    <xf numFmtId="0" fontId="78" fillId="0" borderId="40" xfId="3" applyFont="1" applyBorder="1" applyAlignment="1">
      <alignment horizontal="center" vertical="center" wrapText="1"/>
    </xf>
    <xf numFmtId="0" fontId="78" fillId="0" borderId="41" xfId="3" applyFont="1" applyBorder="1" applyAlignment="1">
      <alignment horizontal="center" vertical="center" wrapText="1"/>
    </xf>
    <xf numFmtId="1" fontId="19" fillId="19" borderId="42" xfId="3" applyNumberFormat="1" applyFill="1" applyBorder="1" applyAlignment="1">
      <alignment vertical="top"/>
    </xf>
    <xf numFmtId="2" fontId="79" fillId="19" borderId="43" xfId="3" applyNumberFormat="1" applyFont="1" applyFill="1" applyBorder="1" applyAlignment="1">
      <alignment horizontal="left" vertical="top" wrapText="1" indent="1"/>
    </xf>
    <xf numFmtId="2" fontId="79" fillId="19" borderId="44" xfId="3" applyNumberFormat="1" applyFont="1" applyFill="1" applyBorder="1" applyAlignment="1">
      <alignment horizontal="left" vertical="top" wrapText="1" indent="1"/>
    </xf>
    <xf numFmtId="0" fontId="25" fillId="19" borderId="44" xfId="3" applyFont="1" applyFill="1" applyBorder="1" applyAlignment="1">
      <alignment horizontal="center" vertical="center"/>
    </xf>
    <xf numFmtId="0" fontId="25" fillId="19" borderId="45" xfId="3" applyFont="1" applyFill="1" applyBorder="1" applyAlignment="1">
      <alignment horizontal="center" vertical="center"/>
    </xf>
    <xf numFmtId="0" fontId="80" fillId="0" borderId="0" xfId="3" applyFont="1"/>
    <xf numFmtId="1" fontId="19" fillId="0" borderId="46" xfId="3" applyNumberFormat="1" applyBorder="1" applyAlignment="1">
      <alignment vertical="top"/>
    </xf>
    <xf numFmtId="2" fontId="79" fillId="0" borderId="2" xfId="3" applyNumberFormat="1" applyFont="1" applyBorder="1" applyAlignment="1">
      <alignment horizontal="left" vertical="top" wrapText="1" indent="1"/>
    </xf>
    <xf numFmtId="2" fontId="79" fillId="0" borderId="47" xfId="3" applyNumberFormat="1" applyFont="1" applyBorder="1" applyAlignment="1">
      <alignment horizontal="left" vertical="top" wrapText="1" indent="1"/>
    </xf>
    <xf numFmtId="0" fontId="25" fillId="0" borderId="47" xfId="3" applyFont="1" applyBorder="1" applyAlignment="1">
      <alignment horizontal="center" vertical="center"/>
    </xf>
    <xf numFmtId="0" fontId="25" fillId="0" borderId="38" xfId="3" applyFont="1" applyBorder="1" applyAlignment="1">
      <alignment horizontal="center" vertical="center"/>
    </xf>
    <xf numFmtId="1" fontId="19" fillId="19" borderId="48" xfId="3" applyNumberFormat="1" applyFill="1" applyBorder="1" applyAlignment="1">
      <alignment vertical="top"/>
    </xf>
    <xf numFmtId="2" fontId="79" fillId="19" borderId="2" xfId="3" applyNumberFormat="1" applyFont="1" applyFill="1" applyBorder="1" applyAlignment="1">
      <alignment horizontal="left" vertical="top" wrapText="1" indent="1"/>
    </xf>
    <xf numFmtId="2" fontId="79" fillId="19" borderId="47" xfId="3" applyNumberFormat="1" applyFont="1" applyFill="1" applyBorder="1" applyAlignment="1">
      <alignment horizontal="left" vertical="top" wrapText="1" indent="1"/>
    </xf>
    <xf numFmtId="0" fontId="25" fillId="19" borderId="47" xfId="3" applyFont="1" applyFill="1" applyBorder="1" applyAlignment="1">
      <alignment horizontal="center" vertical="center"/>
    </xf>
    <xf numFmtId="0" fontId="25" fillId="19" borderId="38" xfId="3" applyFont="1" applyFill="1" applyBorder="1" applyAlignment="1">
      <alignment horizontal="center" vertical="center"/>
    </xf>
    <xf numFmtId="1" fontId="19" fillId="0" borderId="48" xfId="3" applyNumberFormat="1" applyBorder="1" applyAlignment="1">
      <alignment vertical="top"/>
    </xf>
    <xf numFmtId="0" fontId="28" fillId="0" borderId="0" xfId="3" applyFont="1" applyAlignment="1" applyProtection="1">
      <alignment horizontal="centerContinuous"/>
      <protection locked="0"/>
    </xf>
    <xf numFmtId="0" fontId="19" fillId="7" borderId="0" xfId="2" applyFill="1" applyAlignment="1">
      <alignment horizontal="centerContinuous"/>
    </xf>
    <xf numFmtId="0" fontId="19" fillId="7" borderId="1" xfId="2" applyFill="1" applyBorder="1"/>
    <xf numFmtId="0" fontId="19" fillId="0" borderId="1" xfId="3" applyBorder="1" applyProtection="1">
      <protection locked="0"/>
    </xf>
    <xf numFmtId="0" fontId="28" fillId="0" borderId="0" xfId="3" applyFont="1" applyAlignment="1" applyProtection="1">
      <alignment horizontal="centerContinuous" vertical="center"/>
      <protection locked="0"/>
    </xf>
    <xf numFmtId="0" fontId="19" fillId="7" borderId="0" xfId="2" applyFill="1" applyAlignment="1">
      <alignment horizontal="centerContinuous" vertical="center"/>
    </xf>
    <xf numFmtId="0" fontId="19" fillId="7" borderId="0" xfId="2" applyFill="1"/>
    <xf numFmtId="0" fontId="19" fillId="0" borderId="1" xfId="3" applyBorder="1" applyAlignment="1">
      <alignment horizontal="center" vertical="top"/>
    </xf>
    <xf numFmtId="1" fontId="19" fillId="0" borderId="50" xfId="3" applyNumberFormat="1" applyBorder="1" applyAlignment="1">
      <alignment vertical="top"/>
    </xf>
    <xf numFmtId="2" fontId="79" fillId="0" borderId="51" xfId="3" applyNumberFormat="1" applyFont="1" applyBorder="1" applyAlignment="1">
      <alignment horizontal="left" vertical="top" wrapText="1" indent="1"/>
    </xf>
    <xf numFmtId="2" fontId="79" fillId="0" borderId="52" xfId="3" applyNumberFormat="1" applyFont="1" applyBorder="1" applyAlignment="1">
      <alignment horizontal="left" vertical="top" wrapText="1" indent="1"/>
    </xf>
    <xf numFmtId="0" fontId="25" fillId="0" borderId="52" xfId="3" applyFont="1" applyBorder="1" applyAlignment="1">
      <alignment horizontal="center" vertical="center"/>
    </xf>
    <xf numFmtId="0" fontId="25" fillId="0" borderId="53" xfId="3" applyFont="1" applyBorder="1" applyAlignment="1">
      <alignment horizontal="center" vertical="center"/>
    </xf>
    <xf numFmtId="0" fontId="28" fillId="0" borderId="0" xfId="3" applyFont="1" applyAlignment="1">
      <alignment horizontal="right"/>
    </xf>
    <xf numFmtId="164" fontId="78" fillId="0" borderId="0" xfId="3" applyNumberFormat="1" applyFont="1" applyAlignment="1">
      <alignment horizontal="centerContinuous"/>
    </xf>
    <xf numFmtId="0" fontId="78" fillId="0" borderId="0" xfId="3" applyFont="1" applyAlignment="1">
      <alignment horizontal="centerContinuous"/>
    </xf>
    <xf numFmtId="0" fontId="81" fillId="0" borderId="0" xfId="0" applyFont="1" applyAlignment="1">
      <alignment vertical="center"/>
    </xf>
    <xf numFmtId="0" fontId="81" fillId="0" borderId="0" xfId="0" applyFont="1" applyAlignment="1">
      <alignment horizontal="center" vertical="center"/>
    </xf>
    <xf numFmtId="0" fontId="82" fillId="0" borderId="0" xfId="0" applyFont="1" applyAlignment="1">
      <alignment vertical="center" wrapText="1"/>
    </xf>
    <xf numFmtId="0" fontId="82" fillId="0" borderId="0" xfId="0" applyFont="1" applyAlignment="1">
      <alignment horizontal="right" vertical="center" wrapText="1"/>
    </xf>
    <xf numFmtId="0" fontId="83" fillId="0" borderId="0" xfId="0" applyFont="1" applyAlignment="1">
      <alignment horizontal="center" vertical="center"/>
    </xf>
    <xf numFmtId="0" fontId="83" fillId="0" borderId="0" xfId="0" applyFont="1" applyAlignment="1">
      <alignment vertical="center"/>
    </xf>
    <xf numFmtId="0" fontId="82" fillId="0" borderId="0" xfId="0" applyFont="1" applyAlignment="1">
      <alignment horizontal="right" vertical="center"/>
    </xf>
    <xf numFmtId="0" fontId="81" fillId="0" borderId="0" xfId="0" applyFont="1" applyAlignment="1">
      <alignment horizontal="right" vertical="center" wrapText="1"/>
    </xf>
    <xf numFmtId="0" fontId="8" fillId="0" borderId="0" xfId="0" applyFont="1" applyAlignment="1">
      <alignment horizontal="center" vertical="center"/>
    </xf>
    <xf numFmtId="0" fontId="84" fillId="4" borderId="58" xfId="0" applyFont="1" applyFill="1" applyBorder="1" applyAlignment="1">
      <alignment horizontal="center" vertical="center" wrapText="1"/>
    </xf>
    <xf numFmtId="0" fontId="84" fillId="4" borderId="58" xfId="0" applyFont="1" applyFill="1" applyBorder="1" applyAlignment="1">
      <alignment horizontal="center" vertical="center"/>
    </xf>
    <xf numFmtId="0" fontId="7" fillId="0" borderId="0" xfId="0" applyFont="1" applyAlignment="1">
      <alignment vertical="center"/>
    </xf>
    <xf numFmtId="0" fontId="17" fillId="20" borderId="58" xfId="0" applyFont="1" applyFill="1" applyBorder="1" applyAlignment="1">
      <alignment horizontal="center" vertical="center" wrapText="1"/>
    </xf>
    <xf numFmtId="0" fontId="17" fillId="20" borderId="58" xfId="0" applyFont="1" applyFill="1" applyBorder="1" applyAlignment="1">
      <alignment horizontal="left" vertical="center" wrapText="1"/>
    </xf>
    <xf numFmtId="0" fontId="17" fillId="20" borderId="58" xfId="0" applyFont="1" applyFill="1" applyBorder="1" applyAlignment="1" applyProtection="1">
      <alignment horizontal="left" vertical="center" wrapText="1"/>
      <protection locked="0"/>
    </xf>
    <xf numFmtId="14" fontId="17" fillId="20" borderId="58" xfId="0" applyNumberFormat="1" applyFont="1" applyFill="1" applyBorder="1" applyAlignment="1" applyProtection="1">
      <alignment horizontal="center" vertical="center" wrapText="1"/>
      <protection locked="0"/>
    </xf>
    <xf numFmtId="0" fontId="17" fillId="20" borderId="58" xfId="0" applyFont="1" applyFill="1" applyBorder="1" applyAlignment="1" applyProtection="1">
      <alignment horizontal="center" vertical="center" wrapText="1"/>
      <protection locked="0"/>
    </xf>
    <xf numFmtId="0" fontId="17" fillId="20" borderId="62" xfId="0" applyFont="1" applyFill="1" applyBorder="1" applyAlignment="1" applyProtection="1">
      <alignment horizontal="left" vertical="center" wrapText="1"/>
      <protection locked="0"/>
    </xf>
    <xf numFmtId="0" fontId="17" fillId="0" borderId="58" xfId="0" applyFont="1" applyBorder="1" applyAlignment="1">
      <alignment horizontal="center" vertical="center" wrapText="1"/>
    </xf>
    <xf numFmtId="0" fontId="17" fillId="0" borderId="58" xfId="0" applyFont="1" applyBorder="1" applyAlignment="1">
      <alignment horizontal="left" vertical="center" wrapText="1"/>
    </xf>
    <xf numFmtId="0" fontId="17" fillId="0" borderId="58" xfId="0" applyFont="1" applyBorder="1" applyAlignment="1" applyProtection="1">
      <alignment horizontal="left" vertical="center" wrapText="1"/>
      <protection locked="0"/>
    </xf>
    <xf numFmtId="0" fontId="17" fillId="0" borderId="58" xfId="0" applyFont="1" applyBorder="1" applyAlignment="1" applyProtection="1">
      <alignment horizontal="center" vertical="center" wrapText="1"/>
      <protection locked="0"/>
    </xf>
    <xf numFmtId="0" fontId="17" fillId="0" borderId="62" xfId="0" applyFont="1" applyBorder="1" applyAlignment="1" applyProtection="1">
      <alignment horizontal="left" vertical="center" wrapText="1"/>
      <protection locked="0"/>
    </xf>
    <xf numFmtId="0" fontId="17" fillId="3" borderId="58" xfId="0" applyFont="1" applyFill="1" applyBorder="1" applyAlignment="1">
      <alignment horizontal="center" vertical="center" wrapText="1"/>
    </xf>
    <xf numFmtId="0" fontId="17" fillId="3" borderId="58" xfId="0" applyFont="1" applyFill="1" applyBorder="1" applyAlignment="1">
      <alignment horizontal="left" vertical="center" wrapText="1"/>
    </xf>
    <xf numFmtId="0" fontId="17" fillId="3" borderId="58" xfId="0" applyFont="1" applyFill="1" applyBorder="1" applyAlignment="1" applyProtection="1">
      <alignment horizontal="left" vertical="center" wrapText="1"/>
      <protection locked="0"/>
    </xf>
    <xf numFmtId="0" fontId="17" fillId="3" borderId="58" xfId="0" applyFont="1" applyFill="1" applyBorder="1" applyAlignment="1" applyProtection="1">
      <alignment horizontal="center" vertical="center" wrapText="1"/>
      <protection locked="0"/>
    </xf>
    <xf numFmtId="0" fontId="17" fillId="3" borderId="62" xfId="0" applyFont="1" applyFill="1" applyBorder="1" applyAlignment="1" applyProtection="1">
      <alignment horizontal="left" vertical="center" wrapText="1"/>
      <protection locked="0"/>
    </xf>
    <xf numFmtId="0" fontId="0" fillId="0" borderId="0" xfId="0" applyAlignment="1">
      <alignment wrapText="1"/>
    </xf>
    <xf numFmtId="0" fontId="0" fillId="0" borderId="64" xfId="0" applyBorder="1" applyAlignment="1">
      <alignment wrapText="1"/>
    </xf>
    <xf numFmtId="0" fontId="0" fillId="0" borderId="65" xfId="0" applyBorder="1" applyAlignment="1">
      <alignment wrapText="1"/>
    </xf>
    <xf numFmtId="0" fontId="10" fillId="0" borderId="3" xfId="0" applyFont="1" applyBorder="1" applyAlignment="1">
      <alignment wrapText="1"/>
    </xf>
    <xf numFmtId="0" fontId="0" fillId="0" borderId="0" xfId="0" applyAlignment="1">
      <alignment vertical="center"/>
    </xf>
    <xf numFmtId="0" fontId="0" fillId="0" borderId="3" xfId="0" applyBorder="1" applyAlignment="1">
      <alignment vertical="center" wrapText="1"/>
    </xf>
    <xf numFmtId="14" fontId="17" fillId="0" borderId="58" xfId="0" applyNumberFormat="1" applyFont="1" applyBorder="1" applyAlignment="1" applyProtection="1">
      <alignment horizontal="center" vertical="center" wrapText="1"/>
      <protection locked="0"/>
    </xf>
    <xf numFmtId="0" fontId="26" fillId="0" borderId="0" xfId="1" applyFont="1" applyAlignment="1">
      <alignment horizontal="right" vertical="top" wrapText="1" indent="1"/>
    </xf>
    <xf numFmtId="0" fontId="29" fillId="0" borderId="0" xfId="0" applyFont="1" applyAlignment="1">
      <alignment horizontal="right" vertical="top" wrapText="1" indent="1"/>
    </xf>
    <xf numFmtId="0" fontId="28" fillId="0" borderId="0" xfId="1" applyFont="1" applyAlignment="1" applyProtection="1">
      <alignment horizontal="center" vertical="center" wrapText="1"/>
      <protection locked="0"/>
    </xf>
    <xf numFmtId="0" fontId="27" fillId="0" borderId="0" xfId="1" applyFont="1" applyAlignment="1">
      <alignment horizontal="right" vertical="center" wrapText="1" indent="1"/>
    </xf>
    <xf numFmtId="0" fontId="29" fillId="0" borderId="0" xfId="0" applyFont="1" applyAlignment="1">
      <alignment horizontal="right" vertical="center" wrapText="1" indent="1"/>
    </xf>
    <xf numFmtId="0" fontId="21" fillId="0" borderId="0" xfId="1" applyFont="1" applyAlignment="1">
      <alignment horizontal="right" vertical="center" indent="1"/>
    </xf>
    <xf numFmtId="0" fontId="23" fillId="0" borderId="0" xfId="1" applyFont="1" applyAlignment="1">
      <alignment horizontal="right" vertical="center" indent="1"/>
    </xf>
    <xf numFmtId="0" fontId="24" fillId="0" borderId="0" xfId="1" applyFont="1" applyAlignment="1" applyProtection="1">
      <alignment horizontal="center" vertical="center" wrapText="1"/>
      <protection locked="0"/>
    </xf>
    <xf numFmtId="0" fontId="22" fillId="0" borderId="0" xfId="1" applyFont="1" applyAlignment="1">
      <alignment horizontal="right" vertical="center" indent="1"/>
    </xf>
    <xf numFmtId="0" fontId="24" fillId="0" borderId="0" xfId="1" applyFont="1" applyAlignment="1" applyProtection="1">
      <alignment horizontal="center" vertical="center"/>
      <protection locked="0"/>
    </xf>
    <xf numFmtId="0" fontId="25" fillId="0" borderId="0" xfId="1" applyFont="1" applyAlignment="1" applyProtection="1">
      <alignment horizontal="center" vertical="center"/>
      <protection locked="0"/>
    </xf>
    <xf numFmtId="0" fontId="26" fillId="0" borderId="0" xfId="1" applyFont="1" applyAlignment="1">
      <alignment horizontal="right" vertical="center" wrapText="1" indent="1"/>
    </xf>
    <xf numFmtId="0" fontId="0" fillId="0" borderId="0" xfId="0" applyAlignment="1">
      <alignment horizontal="right" vertical="center" wrapText="1" indent="1"/>
    </xf>
    <xf numFmtId="0" fontId="51" fillId="0" borderId="22" xfId="2" applyFont="1" applyBorder="1" applyAlignment="1">
      <alignment horizontal="center" vertical="center" wrapText="1"/>
    </xf>
    <xf numFmtId="0" fontId="51" fillId="0" borderId="28" xfId="2" applyFont="1" applyBorder="1" applyAlignment="1">
      <alignment horizontal="center" vertical="center" wrapText="1"/>
    </xf>
    <xf numFmtId="0" fontId="50" fillId="0" borderId="22" xfId="2" applyFont="1" applyBorder="1" applyAlignment="1" applyProtection="1">
      <alignment horizontal="left" vertical="center" wrapText="1" indent="1"/>
      <protection locked="0"/>
    </xf>
    <xf numFmtId="0" fontId="50" fillId="0" borderId="28" xfId="2" applyFont="1" applyBorder="1" applyAlignment="1" applyProtection="1">
      <alignment horizontal="left" vertical="center" wrapText="1" indent="1"/>
      <protection locked="0"/>
    </xf>
    <xf numFmtId="0" fontId="50" fillId="0" borderId="22" xfId="2" applyFont="1" applyBorder="1" applyAlignment="1" applyProtection="1">
      <alignment horizontal="center" vertical="center" wrapText="1"/>
      <protection locked="0"/>
    </xf>
    <xf numFmtId="0" fontId="50" fillId="0" borderId="28" xfId="2" applyFont="1" applyBorder="1" applyAlignment="1" applyProtection="1">
      <alignment horizontal="center" vertical="center" wrapText="1"/>
      <protection locked="0"/>
    </xf>
    <xf numFmtId="0" fontId="19" fillId="0" borderId="22" xfId="2" applyBorder="1" applyAlignment="1" applyProtection="1">
      <alignment horizontal="center" vertical="center" wrapText="1"/>
      <protection hidden="1"/>
    </xf>
    <xf numFmtId="0" fontId="0" fillId="0" borderId="22" xfId="0" applyBorder="1" applyAlignment="1" applyProtection="1">
      <alignment horizontal="center" vertical="center" wrapText="1"/>
      <protection hidden="1"/>
    </xf>
    <xf numFmtId="0" fontId="0" fillId="0" borderId="28" xfId="0" applyBorder="1" applyAlignment="1" applyProtection="1">
      <alignment horizontal="center" vertical="center" wrapText="1"/>
      <protection hidden="1"/>
    </xf>
    <xf numFmtId="0" fontId="50" fillId="0" borderId="26" xfId="2" applyFont="1" applyBorder="1" applyAlignment="1" applyProtection="1">
      <alignment horizontal="left" vertical="top" wrapText="1" indent="1"/>
      <protection locked="0"/>
    </xf>
    <xf numFmtId="0" fontId="62" fillId="0" borderId="26" xfId="0" applyFont="1" applyBorder="1" applyAlignment="1" applyProtection="1">
      <alignment horizontal="left" vertical="top" wrapText="1" indent="1"/>
      <protection locked="0"/>
    </xf>
    <xf numFmtId="0" fontId="58" fillId="0" borderId="20" xfId="0" applyFont="1" applyBorder="1" applyAlignment="1" applyProtection="1">
      <alignment horizontal="center" vertical="top"/>
      <protection hidden="1"/>
    </xf>
    <xf numFmtId="0" fontId="0" fillId="0" borderId="22" xfId="0" applyBorder="1" applyAlignment="1" applyProtection="1">
      <alignment horizontal="center" vertical="top"/>
      <protection hidden="1"/>
    </xf>
    <xf numFmtId="0" fontId="0" fillId="0" borderId="28" xfId="0" applyBorder="1" applyAlignment="1" applyProtection="1">
      <alignment horizontal="center" vertical="top"/>
      <protection hidden="1"/>
    </xf>
    <xf numFmtId="0" fontId="59" fillId="0" borderId="21" xfId="0" applyFont="1" applyBorder="1" applyAlignment="1">
      <alignment horizontal="center" vertical="center"/>
    </xf>
    <xf numFmtId="0" fontId="0" fillId="0" borderId="25" xfId="0" applyBorder="1" applyAlignment="1">
      <alignment horizontal="center" vertical="center"/>
    </xf>
    <xf numFmtId="0" fontId="0" fillId="0" borderId="29" xfId="0" applyBorder="1" applyAlignment="1">
      <alignment horizontal="center" vertical="center"/>
    </xf>
    <xf numFmtId="0" fontId="60" fillId="0" borderId="20" xfId="2" applyFont="1" applyBorder="1" applyAlignment="1" applyProtection="1">
      <alignment horizontal="center" vertical="center" wrapText="1"/>
      <protection locked="0"/>
    </xf>
    <xf numFmtId="0" fontId="60" fillId="0" borderId="22" xfId="2" applyFont="1" applyBorder="1" applyAlignment="1" applyProtection="1">
      <alignment horizontal="center" vertical="center" wrapText="1"/>
      <protection locked="0"/>
    </xf>
    <xf numFmtId="0" fontId="60" fillId="0" borderId="28" xfId="2" applyFont="1" applyBorder="1" applyAlignment="1" applyProtection="1">
      <alignment horizontal="center" vertical="center" wrapText="1"/>
      <protection locked="0"/>
    </xf>
    <xf numFmtId="0" fontId="52" fillId="0" borderId="20" xfId="2" applyFont="1" applyBorder="1" applyAlignment="1" applyProtection="1">
      <alignment horizontal="center" vertical="center" wrapText="1"/>
      <protection locked="0"/>
    </xf>
    <xf numFmtId="0" fontId="52" fillId="0" borderId="22" xfId="2" applyFont="1" applyBorder="1" applyAlignment="1" applyProtection="1">
      <alignment horizontal="center" vertical="center" wrapText="1"/>
      <protection locked="0"/>
    </xf>
    <xf numFmtId="0" fontId="52" fillId="0" borderId="28" xfId="2" applyFont="1" applyBorder="1" applyAlignment="1" applyProtection="1">
      <alignment horizontal="center" vertical="center" wrapText="1"/>
      <protection locked="0"/>
    </xf>
    <xf numFmtId="0" fontId="57" fillId="0" borderId="21" xfId="2" applyFont="1" applyBorder="1" applyAlignment="1" applyProtection="1">
      <alignment horizontal="center" vertical="top" wrapText="1"/>
      <protection hidden="1"/>
    </xf>
    <xf numFmtId="0" fontId="58" fillId="0" borderId="25" xfId="0" applyFont="1" applyBorder="1" applyAlignment="1" applyProtection="1">
      <alignment horizontal="center" vertical="top" wrapText="1"/>
      <protection hidden="1"/>
    </xf>
    <xf numFmtId="0" fontId="58" fillId="0" borderId="29" xfId="0" applyFont="1" applyBorder="1" applyAlignment="1" applyProtection="1">
      <alignment horizontal="center" vertical="top" wrapText="1"/>
      <protection hidden="1"/>
    </xf>
    <xf numFmtId="0" fontId="52" fillId="18" borderId="21" xfId="2" applyFont="1" applyFill="1" applyBorder="1" applyAlignment="1">
      <alignment horizontal="center" vertical="center" wrapText="1"/>
    </xf>
    <xf numFmtId="0" fontId="0" fillId="18" borderId="25" xfId="0" applyFill="1" applyBorder="1" applyAlignment="1">
      <alignment horizontal="center" vertical="center" wrapText="1"/>
    </xf>
    <xf numFmtId="0" fontId="0" fillId="18" borderId="29" xfId="0" applyFill="1" applyBorder="1" applyAlignment="1">
      <alignment horizontal="center" vertical="center" wrapText="1"/>
    </xf>
    <xf numFmtId="0" fontId="50" fillId="0" borderId="20" xfId="2" applyFont="1" applyBorder="1" applyAlignment="1" applyProtection="1">
      <alignment horizontal="center" vertical="center" wrapText="1"/>
      <protection locked="0"/>
    </xf>
    <xf numFmtId="0" fontId="19" fillId="0" borderId="20" xfId="2" applyBorder="1" applyAlignment="1" applyProtection="1">
      <alignment horizontal="center" vertical="center" wrapText="1"/>
      <protection hidden="1"/>
    </xf>
    <xf numFmtId="0" fontId="56" fillId="0" borderId="20" xfId="2" applyFont="1" applyBorder="1" applyAlignment="1">
      <alignment horizontal="center" vertical="center" wrapText="1"/>
    </xf>
    <xf numFmtId="0" fontId="63" fillId="0" borderId="22" xfId="0" applyFont="1" applyBorder="1" applyAlignment="1">
      <alignment horizontal="center" vertical="center" wrapText="1"/>
    </xf>
    <xf numFmtId="0" fontId="63" fillId="0" borderId="28" xfId="0" applyFont="1" applyBorder="1" applyAlignment="1">
      <alignment horizontal="center" vertical="center" wrapText="1"/>
    </xf>
    <xf numFmtId="0" fontId="19" fillId="0" borderId="21" xfId="2" applyBorder="1" applyAlignment="1" applyProtection="1">
      <alignment horizontal="center" vertical="top" wrapText="1"/>
      <protection locked="0"/>
    </xf>
    <xf numFmtId="0" fontId="0" fillId="0" borderId="25" xfId="0" applyBorder="1" applyAlignment="1" applyProtection="1">
      <alignment horizontal="center" vertical="top" wrapText="1"/>
      <protection locked="0"/>
    </xf>
    <xf numFmtId="0" fontId="0" fillId="0" borderId="29" xfId="0" applyBorder="1" applyAlignment="1" applyProtection="1">
      <alignment horizontal="center" vertical="top" wrapText="1"/>
      <protection locked="0"/>
    </xf>
    <xf numFmtId="0" fontId="50" fillId="0" borderId="20" xfId="2" applyFont="1" applyBorder="1" applyAlignment="1" applyProtection="1">
      <alignment horizontal="left" vertical="center" wrapText="1" indent="1"/>
      <protection locked="0"/>
    </xf>
    <xf numFmtId="0" fontId="62" fillId="0" borderId="30" xfId="0" applyFont="1" applyBorder="1" applyAlignment="1" applyProtection="1">
      <alignment horizontal="left" vertical="top" wrapText="1" indent="1"/>
      <protection locked="0"/>
    </xf>
    <xf numFmtId="0" fontId="50" fillId="16" borderId="26" xfId="2" applyFont="1" applyFill="1" applyBorder="1" applyAlignment="1" applyProtection="1">
      <alignment horizontal="left" vertical="top" wrapText="1" indent="1"/>
      <protection locked="0"/>
    </xf>
    <xf numFmtId="1" fontId="49" fillId="0" borderId="19" xfId="2" applyNumberFormat="1" applyFont="1" applyBorder="1" applyAlignment="1">
      <alignment horizontal="center" vertical="center" wrapText="1"/>
    </xf>
    <xf numFmtId="1" fontId="49" fillId="0" borderId="24" xfId="2" applyNumberFormat="1" applyFont="1" applyBorder="1" applyAlignment="1">
      <alignment horizontal="center" vertical="center" wrapText="1"/>
    </xf>
    <xf numFmtId="1" fontId="49" fillId="0" borderId="27" xfId="2" applyNumberFormat="1" applyFont="1" applyBorder="1" applyAlignment="1">
      <alignment horizontal="center" vertical="center" wrapText="1"/>
    </xf>
    <xf numFmtId="49" fontId="50" fillId="0" borderId="20" xfId="2" applyNumberFormat="1" applyFont="1" applyBorder="1" applyAlignment="1" applyProtection="1">
      <alignment vertical="center" wrapText="1"/>
      <protection locked="0"/>
    </xf>
    <xf numFmtId="49" fontId="50" fillId="0" borderId="22" xfId="2" applyNumberFormat="1" applyFont="1" applyBorder="1" applyAlignment="1" applyProtection="1">
      <alignment vertical="center" wrapText="1"/>
      <protection locked="0"/>
    </xf>
    <xf numFmtId="49" fontId="50" fillId="0" borderId="28" xfId="2" applyNumberFormat="1" applyFont="1" applyBorder="1" applyAlignment="1" applyProtection="1">
      <alignment vertical="center" wrapText="1"/>
      <protection locked="0"/>
    </xf>
    <xf numFmtId="49" fontId="50" fillId="0" borderId="21" xfId="2" applyNumberFormat="1" applyFont="1" applyBorder="1" applyAlignment="1" applyProtection="1">
      <alignment vertical="center" wrapText="1"/>
      <protection locked="0"/>
    </xf>
    <xf numFmtId="49" fontId="50" fillId="0" borderId="25" xfId="2" applyNumberFormat="1" applyFont="1" applyBorder="1" applyAlignment="1" applyProtection="1">
      <alignment vertical="center" wrapText="1"/>
      <protection locked="0"/>
    </xf>
    <xf numFmtId="49" fontId="50" fillId="0" borderId="29" xfId="2" applyNumberFormat="1" applyFont="1" applyBorder="1" applyAlignment="1" applyProtection="1">
      <alignment vertical="center" wrapText="1"/>
      <protection locked="0"/>
    </xf>
    <xf numFmtId="49" fontId="44" fillId="0" borderId="20" xfId="2" applyNumberFormat="1" applyFont="1" applyBorder="1" applyAlignment="1" applyProtection="1">
      <alignment horizontal="left" vertical="center" wrapText="1" indent="1"/>
      <protection locked="0"/>
    </xf>
    <xf numFmtId="49" fontId="44" fillId="0" borderId="22" xfId="2" applyNumberFormat="1" applyFont="1" applyBorder="1" applyAlignment="1" applyProtection="1">
      <alignment horizontal="left" vertical="center" wrapText="1" indent="1"/>
      <protection locked="0"/>
    </xf>
    <xf numFmtId="49" fontId="44" fillId="0" borderId="28" xfId="2" applyNumberFormat="1" applyFont="1" applyBorder="1" applyAlignment="1" applyProtection="1">
      <alignment horizontal="left" vertical="center" wrapText="1" indent="1"/>
      <protection locked="0"/>
    </xf>
    <xf numFmtId="0" fontId="45" fillId="0" borderId="20" xfId="2" applyFont="1" applyBorder="1" applyAlignment="1" applyProtection="1">
      <alignment horizontal="center" vertical="center" wrapText="1"/>
      <protection locked="0"/>
    </xf>
    <xf numFmtId="0" fontId="45" fillId="0" borderId="22" xfId="2" applyFont="1" applyBorder="1" applyAlignment="1" applyProtection="1">
      <alignment horizontal="center" vertical="center" wrapText="1"/>
      <protection locked="0"/>
    </xf>
    <xf numFmtId="0" fontId="45" fillId="0" borderId="28" xfId="2" applyFont="1" applyBorder="1" applyAlignment="1" applyProtection="1">
      <alignment horizontal="center" vertical="center" wrapText="1"/>
      <protection locked="0"/>
    </xf>
    <xf numFmtId="0" fontId="51" fillId="0" borderId="20" xfId="2" applyFont="1" applyBorder="1" applyAlignment="1">
      <alignment horizontal="center" vertical="center" wrapText="1"/>
    </xf>
    <xf numFmtId="0" fontId="51" fillId="16" borderId="22" xfId="2" applyFont="1" applyFill="1" applyBorder="1" applyAlignment="1">
      <alignment horizontal="center" vertical="center" wrapText="1"/>
    </xf>
    <xf numFmtId="0" fontId="51" fillId="16" borderId="28" xfId="2" applyFont="1" applyFill="1" applyBorder="1" applyAlignment="1">
      <alignment horizontal="center" vertical="center" wrapText="1"/>
    </xf>
    <xf numFmtId="0" fontId="50" fillId="16" borderId="22" xfId="2" applyFont="1" applyFill="1" applyBorder="1" applyAlignment="1" applyProtection="1">
      <alignment horizontal="left" vertical="center" wrapText="1" indent="1"/>
      <protection locked="0"/>
    </xf>
    <xf numFmtId="0" fontId="50" fillId="16" borderId="28" xfId="2" applyFont="1" applyFill="1" applyBorder="1" applyAlignment="1" applyProtection="1">
      <alignment horizontal="left" vertical="center" wrapText="1" indent="1"/>
      <protection locked="0"/>
    </xf>
    <xf numFmtId="0" fontId="50" fillId="16" borderId="22" xfId="2" applyFont="1" applyFill="1" applyBorder="1" applyAlignment="1" applyProtection="1">
      <alignment horizontal="center" vertical="center" wrapText="1"/>
      <protection locked="0"/>
    </xf>
    <xf numFmtId="0" fontId="50" fillId="16" borderId="28" xfId="2" applyFont="1" applyFill="1" applyBorder="1" applyAlignment="1" applyProtection="1">
      <alignment horizontal="center" vertical="center" wrapText="1"/>
      <protection locked="0"/>
    </xf>
    <xf numFmtId="0" fontId="19" fillId="16" borderId="22" xfId="2" applyFill="1" applyBorder="1" applyAlignment="1" applyProtection="1">
      <alignment horizontal="center" vertical="center" wrapText="1"/>
      <protection hidden="1"/>
    </xf>
    <xf numFmtId="0" fontId="50" fillId="0" borderId="23" xfId="2" applyFont="1" applyBorder="1" applyAlignment="1" applyProtection="1">
      <alignment horizontal="left" vertical="top" wrapText="1" indent="1"/>
      <protection locked="0"/>
    </xf>
    <xf numFmtId="0" fontId="50" fillId="16" borderId="23" xfId="2" applyFont="1" applyFill="1" applyBorder="1" applyAlignment="1" applyProtection="1">
      <alignment horizontal="left" vertical="top" wrapText="1" indent="1"/>
      <protection locked="0"/>
    </xf>
    <xf numFmtId="0" fontId="58" fillId="16" borderId="20" xfId="0" applyFont="1" applyFill="1" applyBorder="1" applyAlignment="1" applyProtection="1">
      <alignment horizontal="center" vertical="top"/>
      <protection hidden="1"/>
    </xf>
    <xf numFmtId="0" fontId="0" fillId="16" borderId="22" xfId="0" applyFill="1" applyBorder="1" applyAlignment="1" applyProtection="1">
      <alignment horizontal="center" vertical="top"/>
      <protection hidden="1"/>
    </xf>
    <xf numFmtId="0" fontId="0" fillId="16" borderId="28" xfId="0" applyFill="1" applyBorder="1" applyAlignment="1" applyProtection="1">
      <alignment horizontal="center" vertical="top"/>
      <protection hidden="1"/>
    </xf>
    <xf numFmtId="0" fontId="59" fillId="16" borderId="21" xfId="0" applyFont="1" applyFill="1" applyBorder="1" applyAlignment="1">
      <alignment horizontal="center" vertical="center"/>
    </xf>
    <xf numFmtId="0" fontId="60" fillId="16" borderId="20" xfId="2" applyFont="1" applyFill="1" applyBorder="1" applyAlignment="1" applyProtection="1">
      <alignment horizontal="center" vertical="center" wrapText="1"/>
      <protection locked="0"/>
    </xf>
    <xf numFmtId="0" fontId="60" fillId="16" borderId="22" xfId="2" applyFont="1" applyFill="1" applyBorder="1" applyAlignment="1" applyProtection="1">
      <alignment horizontal="center" vertical="center" wrapText="1"/>
      <protection locked="0"/>
    </xf>
    <xf numFmtId="0" fontId="60" fillId="16" borderId="28" xfId="2" applyFont="1" applyFill="1" applyBorder="1" applyAlignment="1" applyProtection="1">
      <alignment horizontal="center" vertical="center" wrapText="1"/>
      <protection locked="0"/>
    </xf>
    <xf numFmtId="0" fontId="52" fillId="16" borderId="20" xfId="2" applyFont="1" applyFill="1" applyBorder="1" applyAlignment="1" applyProtection="1">
      <alignment horizontal="center" vertical="center" wrapText="1"/>
      <protection locked="0"/>
    </xf>
    <xf numFmtId="0" fontId="52" fillId="16" borderId="22" xfId="2" applyFont="1" applyFill="1" applyBorder="1" applyAlignment="1" applyProtection="1">
      <alignment horizontal="center" vertical="center" wrapText="1"/>
      <protection locked="0"/>
    </xf>
    <xf numFmtId="0" fontId="52" fillId="16" borderId="28" xfId="2" applyFont="1" applyFill="1" applyBorder="1" applyAlignment="1" applyProtection="1">
      <alignment horizontal="center" vertical="center" wrapText="1"/>
      <protection locked="0"/>
    </xf>
    <xf numFmtId="0" fontId="57" fillId="16" borderId="21" xfId="2" applyFont="1" applyFill="1" applyBorder="1" applyAlignment="1" applyProtection="1">
      <alignment horizontal="center" vertical="top" wrapText="1"/>
      <protection hidden="1"/>
    </xf>
    <xf numFmtId="0" fontId="52" fillId="17" borderId="21" xfId="2" applyFont="1" applyFill="1" applyBorder="1" applyAlignment="1">
      <alignment horizontal="center" vertical="center" wrapText="1"/>
    </xf>
    <xf numFmtId="0" fontId="0" fillId="17" borderId="25" xfId="0" applyFill="1" applyBorder="1" applyAlignment="1">
      <alignment horizontal="center" vertical="center" wrapText="1"/>
    </xf>
    <xf numFmtId="0" fontId="0" fillId="17" borderId="29" xfId="0" applyFill="1" applyBorder="1" applyAlignment="1">
      <alignment horizontal="center" vertical="center" wrapText="1"/>
    </xf>
    <xf numFmtId="0" fontId="50" fillId="16" borderId="20" xfId="2" applyFont="1" applyFill="1" applyBorder="1" applyAlignment="1" applyProtection="1">
      <alignment horizontal="center" vertical="center" wrapText="1"/>
      <protection locked="0"/>
    </xf>
    <xf numFmtId="0" fontId="19" fillId="16" borderId="20" xfId="2" applyFill="1" applyBorder="1" applyAlignment="1" applyProtection="1">
      <alignment horizontal="center" vertical="center" wrapText="1"/>
      <protection hidden="1"/>
    </xf>
    <xf numFmtId="0" fontId="56" fillId="16" borderId="20" xfId="2" applyFont="1" applyFill="1" applyBorder="1" applyAlignment="1">
      <alignment horizontal="center" vertical="center" wrapText="1"/>
    </xf>
    <xf numFmtId="0" fontId="63" fillId="16" borderId="22" xfId="0" applyFont="1" applyFill="1" applyBorder="1" applyAlignment="1">
      <alignment horizontal="center" vertical="center" wrapText="1"/>
    </xf>
    <xf numFmtId="0" fontId="63" fillId="16" borderId="28" xfId="0" applyFont="1" applyFill="1" applyBorder="1" applyAlignment="1">
      <alignment horizontal="center" vertical="center" wrapText="1"/>
    </xf>
    <xf numFmtId="0" fontId="19" fillId="16" borderId="21" xfId="2" applyFill="1" applyBorder="1" applyAlignment="1" applyProtection="1">
      <alignment horizontal="center" vertical="top" wrapText="1"/>
      <protection locked="0"/>
    </xf>
    <xf numFmtId="0" fontId="50" fillId="16" borderId="20" xfId="2" applyFont="1" applyFill="1" applyBorder="1" applyAlignment="1" applyProtection="1">
      <alignment horizontal="left" vertical="center" wrapText="1" indent="1"/>
      <protection locked="0"/>
    </xf>
    <xf numFmtId="1" fontId="49" fillId="16" borderId="19" xfId="2" applyNumberFormat="1" applyFont="1" applyFill="1" applyBorder="1" applyAlignment="1">
      <alignment horizontal="center" vertical="center" wrapText="1"/>
    </xf>
    <xf numFmtId="1" fontId="49" fillId="16" borderId="24" xfId="2" applyNumberFormat="1" applyFont="1" applyFill="1" applyBorder="1" applyAlignment="1">
      <alignment horizontal="center" vertical="center" wrapText="1"/>
    </xf>
    <xf numFmtId="1" fontId="49" fillId="16" borderId="27" xfId="2" applyNumberFormat="1" applyFont="1" applyFill="1" applyBorder="1" applyAlignment="1">
      <alignment horizontal="center" vertical="center" wrapText="1"/>
    </xf>
    <xf numFmtId="49" fontId="50" fillId="16" borderId="20" xfId="2" applyNumberFormat="1" applyFont="1" applyFill="1" applyBorder="1" applyAlignment="1" applyProtection="1">
      <alignment vertical="center" wrapText="1"/>
      <protection locked="0"/>
    </xf>
    <xf numFmtId="49" fontId="50" fillId="16" borderId="22" xfId="2" applyNumberFormat="1" applyFont="1" applyFill="1" applyBorder="1" applyAlignment="1" applyProtection="1">
      <alignment vertical="center" wrapText="1"/>
      <protection locked="0"/>
    </xf>
    <xf numFmtId="49" fontId="50" fillId="16" borderId="28" xfId="2" applyNumberFormat="1" applyFont="1" applyFill="1" applyBorder="1" applyAlignment="1" applyProtection="1">
      <alignment vertical="center" wrapText="1"/>
      <protection locked="0"/>
    </xf>
    <xf numFmtId="49" fontId="50" fillId="16" borderId="21" xfId="2" applyNumberFormat="1" applyFont="1" applyFill="1" applyBorder="1" applyAlignment="1" applyProtection="1">
      <alignment vertical="center" wrapText="1"/>
      <protection locked="0"/>
    </xf>
    <xf numFmtId="49" fontId="50" fillId="16" borderId="25" xfId="2" applyNumberFormat="1" applyFont="1" applyFill="1" applyBorder="1" applyAlignment="1" applyProtection="1">
      <alignment vertical="center" wrapText="1"/>
      <protection locked="0"/>
    </xf>
    <xf numFmtId="49" fontId="50" fillId="16" borderId="29" xfId="2" applyNumberFormat="1" applyFont="1" applyFill="1" applyBorder="1" applyAlignment="1" applyProtection="1">
      <alignment vertical="center" wrapText="1"/>
      <protection locked="0"/>
    </xf>
    <xf numFmtId="49" fontId="44" fillId="16" borderId="20" xfId="2" applyNumberFormat="1" applyFont="1" applyFill="1" applyBorder="1" applyAlignment="1" applyProtection="1">
      <alignment horizontal="left" vertical="center" wrapText="1" indent="1"/>
      <protection locked="0"/>
    </xf>
    <xf numFmtId="49" fontId="44" fillId="16" borderId="22" xfId="2" applyNumberFormat="1" applyFont="1" applyFill="1" applyBorder="1" applyAlignment="1" applyProtection="1">
      <alignment horizontal="left" vertical="center" wrapText="1" indent="1"/>
      <protection locked="0"/>
    </xf>
    <xf numFmtId="49" fontId="44" fillId="16" borderId="28" xfId="2" applyNumberFormat="1" applyFont="1" applyFill="1" applyBorder="1" applyAlignment="1" applyProtection="1">
      <alignment horizontal="left" vertical="center" wrapText="1" indent="1"/>
      <protection locked="0"/>
    </xf>
    <xf numFmtId="0" fontId="45" fillId="16" borderId="20" xfId="2" applyFont="1" applyFill="1" applyBorder="1" applyAlignment="1" applyProtection="1">
      <alignment horizontal="center" vertical="center" wrapText="1"/>
      <protection locked="0"/>
    </xf>
    <xf numFmtId="0" fontId="45" fillId="16" borderId="22" xfId="2" applyFont="1" applyFill="1" applyBorder="1" applyAlignment="1" applyProtection="1">
      <alignment horizontal="center" vertical="center" wrapText="1"/>
      <protection locked="0"/>
    </xf>
    <xf numFmtId="0" fontId="45" fillId="16" borderId="28" xfId="2" applyFont="1" applyFill="1" applyBorder="1" applyAlignment="1" applyProtection="1">
      <alignment horizontal="center" vertical="center" wrapText="1"/>
      <protection locked="0"/>
    </xf>
    <xf numFmtId="0" fontId="51" fillId="16" borderId="20" xfId="2" applyFont="1" applyFill="1" applyBorder="1" applyAlignment="1">
      <alignment horizontal="center" vertical="center" wrapText="1"/>
    </xf>
    <xf numFmtId="0" fontId="52" fillId="0" borderId="21" xfId="2" applyFont="1" applyBorder="1" applyAlignment="1" applyProtection="1">
      <alignment horizontal="center" vertical="center" wrapText="1"/>
      <protection locked="0"/>
    </xf>
    <xf numFmtId="0" fontId="51" fillId="0" borderId="21" xfId="2" applyFont="1" applyBorder="1" applyAlignment="1">
      <alignment horizontal="center" vertical="center" wrapText="1"/>
    </xf>
    <xf numFmtId="0" fontId="51" fillId="0" borderId="25" xfId="2" applyFont="1" applyBorder="1" applyAlignment="1">
      <alignment horizontal="center" vertical="center" wrapText="1"/>
    </xf>
    <xf numFmtId="0" fontId="51" fillId="0" borderId="31" xfId="2" applyFont="1" applyBorder="1" applyAlignment="1">
      <alignment horizontal="center" vertical="center" wrapText="1"/>
    </xf>
    <xf numFmtId="0" fontId="61" fillId="16" borderId="22" xfId="0" applyFont="1" applyFill="1" applyBorder="1" applyAlignment="1">
      <alignment horizontal="center" vertical="center" wrapText="1"/>
    </xf>
    <xf numFmtId="0" fontId="61" fillId="16" borderId="28" xfId="0" applyFont="1" applyFill="1" applyBorder="1" applyAlignment="1">
      <alignment horizontal="center" vertical="center" wrapText="1"/>
    </xf>
    <xf numFmtId="0" fontId="39" fillId="7" borderId="0" xfId="2" applyFont="1" applyFill="1" applyAlignment="1" applyProtection="1">
      <alignment horizontal="right" vertical="center" wrapText="1"/>
      <protection locked="0"/>
    </xf>
    <xf numFmtId="0" fontId="0" fillId="0" borderId="0" xfId="0" applyAlignment="1" applyProtection="1">
      <alignment wrapText="1"/>
      <protection locked="0"/>
    </xf>
    <xf numFmtId="0" fontId="39" fillId="0" borderId="0" xfId="0" applyFont="1" applyAlignment="1">
      <alignment horizontal="center" vertical="top" wrapText="1"/>
    </xf>
    <xf numFmtId="0" fontId="40" fillId="0" borderId="0" xfId="0" applyFont="1" applyAlignment="1">
      <alignment horizontal="center" vertical="top" wrapText="1"/>
    </xf>
    <xf numFmtId="0" fontId="39" fillId="7" borderId="0" xfId="2" applyFont="1" applyFill="1" applyAlignment="1">
      <alignment horizontal="left" vertical="center" wrapText="1" indent="1"/>
    </xf>
    <xf numFmtId="0" fontId="0" fillId="0" borderId="0" xfId="0" applyAlignment="1">
      <alignment horizontal="left" vertical="center" wrapText="1" indent="1"/>
    </xf>
    <xf numFmtId="0" fontId="41" fillId="9" borderId="7" xfId="2" applyFont="1" applyFill="1" applyBorder="1" applyAlignment="1">
      <alignment horizontal="center" vertical="center" wrapText="1"/>
    </xf>
    <xf numFmtId="0" fontId="41" fillId="9" borderId="8" xfId="2" applyFont="1" applyFill="1" applyBorder="1" applyAlignment="1">
      <alignment horizontal="center" vertical="center" wrapText="1"/>
    </xf>
    <xf numFmtId="0" fontId="41" fillId="9" borderId="9" xfId="2" applyFont="1" applyFill="1" applyBorder="1" applyAlignment="1">
      <alignment horizontal="center" vertical="center" wrapText="1"/>
    </xf>
    <xf numFmtId="0" fontId="39" fillId="7" borderId="14" xfId="2" applyFont="1" applyFill="1" applyBorder="1" applyAlignment="1">
      <alignment horizontal="center" vertical="center" wrapText="1"/>
    </xf>
    <xf numFmtId="0" fontId="39" fillId="7" borderId="18" xfId="2" applyFont="1" applyFill="1" applyBorder="1" applyAlignment="1">
      <alignment horizontal="center" vertical="center" wrapText="1"/>
    </xf>
    <xf numFmtId="49" fontId="50" fillId="16" borderId="20" xfId="2" applyNumberFormat="1" applyFont="1" applyFill="1" applyBorder="1" applyAlignment="1" applyProtection="1">
      <alignment horizontal="center" vertical="center" wrapText="1"/>
      <protection locked="0"/>
    </xf>
    <xf numFmtId="49" fontId="50" fillId="16" borderId="22" xfId="2" applyNumberFormat="1" applyFont="1" applyFill="1" applyBorder="1" applyAlignment="1" applyProtection="1">
      <alignment horizontal="center" vertical="center" wrapText="1"/>
      <protection locked="0"/>
    </xf>
    <xf numFmtId="49" fontId="50" fillId="16" borderId="28" xfId="2" applyNumberFormat="1" applyFont="1" applyFill="1" applyBorder="1" applyAlignment="1" applyProtection="1">
      <alignment horizontal="center" vertical="center" wrapText="1"/>
      <protection locked="0"/>
    </xf>
    <xf numFmtId="49" fontId="44" fillId="16" borderId="21" xfId="2" applyNumberFormat="1" applyFont="1" applyFill="1" applyBorder="1" applyAlignment="1" applyProtection="1">
      <alignment horizontal="left" vertical="center" wrapText="1" indent="1"/>
      <protection locked="0"/>
    </xf>
    <xf numFmtId="49" fontId="44" fillId="16" borderId="25" xfId="2" applyNumberFormat="1" applyFont="1" applyFill="1" applyBorder="1" applyAlignment="1" applyProtection="1">
      <alignment horizontal="left" vertical="center" wrapText="1" indent="1"/>
      <protection locked="0"/>
    </xf>
    <xf numFmtId="49" fontId="44" fillId="16" borderId="29" xfId="2" applyNumberFormat="1" applyFont="1" applyFill="1" applyBorder="1" applyAlignment="1" applyProtection="1">
      <alignment horizontal="left" vertical="center" wrapText="1" indent="1"/>
      <protection locked="0"/>
    </xf>
    <xf numFmtId="0" fontId="39" fillId="7" borderId="12" xfId="2" applyFont="1" applyFill="1" applyBorder="1" applyAlignment="1">
      <alignment horizontal="center" vertical="center" wrapText="1"/>
    </xf>
    <xf numFmtId="0" fontId="39" fillId="7" borderId="16" xfId="2" applyFont="1" applyFill="1" applyBorder="1" applyAlignment="1">
      <alignment horizontal="center" vertical="center" wrapText="1"/>
    </xf>
    <xf numFmtId="0" fontId="39" fillId="7" borderId="13" xfId="2" applyFont="1" applyFill="1" applyBorder="1" applyAlignment="1">
      <alignment horizontal="center" vertical="center" wrapText="1"/>
    </xf>
    <xf numFmtId="0" fontId="0" fillId="0" borderId="17" xfId="0" applyBorder="1" applyAlignment="1">
      <alignment horizontal="center" vertical="center" wrapText="1"/>
    </xf>
    <xf numFmtId="0" fontId="46" fillId="0" borderId="12" xfId="0" applyFont="1" applyBorder="1" applyAlignment="1">
      <alignment horizontal="center" vertical="center" wrapText="1"/>
    </xf>
    <xf numFmtId="0" fontId="47" fillId="0" borderId="12" xfId="0" applyFont="1" applyBorder="1" applyAlignment="1">
      <alignment horizontal="center" vertical="center" wrapText="1"/>
    </xf>
    <xf numFmtId="0" fontId="42" fillId="10" borderId="6" xfId="2" applyFont="1" applyFill="1" applyBorder="1" applyAlignment="1">
      <alignment horizontal="center" vertical="center" wrapText="1"/>
    </xf>
    <xf numFmtId="0" fontId="43" fillId="0" borderId="7"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9" xfId="0" applyFont="1" applyBorder="1" applyAlignment="1">
      <alignment horizontal="center" vertical="center" wrapText="1"/>
    </xf>
    <xf numFmtId="0" fontId="42" fillId="11" borderId="6" xfId="2" applyFont="1" applyFill="1" applyBorder="1" applyAlignment="1">
      <alignment horizontal="center" vertical="center" wrapText="1"/>
    </xf>
    <xf numFmtId="0" fontId="42" fillId="11" borderId="10" xfId="2" applyFont="1" applyFill="1" applyBorder="1" applyAlignment="1">
      <alignment horizontal="center" vertical="center" wrapText="1"/>
    </xf>
    <xf numFmtId="0" fontId="39" fillId="7" borderId="11" xfId="2" applyFont="1" applyFill="1" applyBorder="1" applyAlignment="1">
      <alignment horizontal="center" vertical="center" wrapText="1"/>
    </xf>
    <xf numFmtId="0" fontId="39" fillId="7" borderId="15" xfId="2" applyFont="1" applyFill="1" applyBorder="1" applyAlignment="1">
      <alignment horizontal="center" vertical="center" wrapText="1"/>
    </xf>
    <xf numFmtId="0" fontId="39" fillId="7" borderId="12" xfId="2" applyFont="1" applyFill="1" applyBorder="1" applyAlignment="1">
      <alignment horizontal="center" vertical="center" textRotation="1" wrapText="1"/>
    </xf>
    <xf numFmtId="0" fontId="39" fillId="0" borderId="0" xfId="3" applyFont="1" applyAlignment="1" applyProtection="1">
      <alignment horizontal="center" vertical="top" wrapText="1"/>
      <protection locked="0"/>
    </xf>
    <xf numFmtId="0" fontId="28" fillId="0" borderId="32" xfId="3" applyFont="1" applyBorder="1" applyAlignment="1">
      <alignment horizontal="center" vertical="center" wrapText="1"/>
    </xf>
    <xf numFmtId="0" fontId="0" fillId="0" borderId="36" xfId="0" applyBorder="1" applyAlignment="1">
      <alignment horizontal="center" vertical="center" wrapText="1"/>
    </xf>
    <xf numFmtId="0" fontId="28" fillId="0" borderId="33" xfId="3" applyFont="1" applyBorder="1" applyAlignment="1">
      <alignment horizontal="center" vertical="center" wrapText="1"/>
    </xf>
    <xf numFmtId="0" fontId="0" fillId="0" borderId="37" xfId="0" applyBorder="1" applyAlignment="1">
      <alignment horizontal="center" vertical="center" wrapText="1"/>
    </xf>
    <xf numFmtId="0" fontId="28" fillId="0" borderId="37" xfId="3" applyFont="1" applyBorder="1" applyAlignment="1">
      <alignment horizontal="center" vertical="center" wrapText="1"/>
    </xf>
    <xf numFmtId="0" fontId="28" fillId="0" borderId="39" xfId="3" applyFont="1" applyBorder="1" applyAlignment="1">
      <alignment horizontal="center" vertical="center" wrapText="1"/>
    </xf>
    <xf numFmtId="0" fontId="0" fillId="0" borderId="0" xfId="0" applyAlignment="1">
      <alignment vertical="top" wrapText="1"/>
    </xf>
    <xf numFmtId="0" fontId="39" fillId="0" borderId="49" xfId="3" applyFont="1" applyBorder="1" applyAlignment="1" applyProtection="1">
      <alignment horizontal="center" vertical="top" wrapText="1"/>
      <protection locked="0"/>
    </xf>
    <xf numFmtId="0" fontId="83" fillId="0" borderId="59" xfId="0" applyFont="1" applyBorder="1" applyAlignment="1">
      <alignment horizontal="center" vertical="center" wrapText="1"/>
    </xf>
    <xf numFmtId="0" fontId="83" fillId="0" borderId="60" xfId="0" applyFont="1" applyBorder="1" applyAlignment="1">
      <alignment horizontal="center" vertical="center" wrapText="1"/>
    </xf>
    <xf numFmtId="0" fontId="83" fillId="0" borderId="63" xfId="0" applyFont="1" applyBorder="1" applyAlignment="1">
      <alignment horizontal="center" vertical="center" wrapText="1"/>
    </xf>
    <xf numFmtId="0" fontId="17" fillId="0" borderId="58" xfId="0" applyFont="1" applyBorder="1" applyAlignment="1">
      <alignment horizontal="left" vertical="center" wrapText="1"/>
    </xf>
    <xf numFmtId="0" fontId="17" fillId="0" borderId="61" xfId="0" applyFont="1" applyBorder="1" applyAlignment="1">
      <alignment horizontal="left" vertical="center" wrapText="1"/>
    </xf>
    <xf numFmtId="0" fontId="17" fillId="0" borderId="62" xfId="0" applyFont="1" applyBorder="1" applyAlignment="1">
      <alignment horizontal="left" vertical="center" wrapText="1"/>
    </xf>
    <xf numFmtId="1" fontId="83" fillId="18" borderId="59" xfId="0" applyNumberFormat="1" applyFont="1" applyFill="1" applyBorder="1" applyAlignment="1">
      <alignment horizontal="center" vertical="center"/>
    </xf>
    <xf numFmtId="0" fontId="83" fillId="18" borderId="60" xfId="0" applyFont="1" applyFill="1" applyBorder="1" applyAlignment="1">
      <alignment horizontal="center" vertical="center"/>
    </xf>
    <xf numFmtId="0" fontId="83" fillId="18" borderId="63" xfId="0" applyFont="1" applyFill="1" applyBorder="1" applyAlignment="1">
      <alignment horizontal="center" vertical="center"/>
    </xf>
    <xf numFmtId="0" fontId="83" fillId="18" borderId="59" xfId="0" applyFont="1" applyFill="1" applyBorder="1" applyAlignment="1">
      <alignment horizontal="center" vertical="center" wrapText="1"/>
    </xf>
    <xf numFmtId="0" fontId="83" fillId="18" borderId="60" xfId="0" applyFont="1" applyFill="1" applyBorder="1" applyAlignment="1">
      <alignment horizontal="center" vertical="center" wrapText="1"/>
    </xf>
    <xf numFmtId="0" fontId="83" fillId="18" borderId="63" xfId="0" applyFont="1" applyFill="1" applyBorder="1" applyAlignment="1">
      <alignment horizontal="center" vertical="center" wrapText="1"/>
    </xf>
    <xf numFmtId="0" fontId="83" fillId="18" borderId="59" xfId="0" applyFont="1" applyFill="1" applyBorder="1" applyAlignment="1">
      <alignment horizontal="center" vertical="center"/>
    </xf>
    <xf numFmtId="0" fontId="83" fillId="3" borderId="59" xfId="0" applyFont="1" applyFill="1" applyBorder="1" applyAlignment="1">
      <alignment horizontal="center" vertical="center" wrapText="1"/>
    </xf>
    <xf numFmtId="0" fontId="83" fillId="3" borderId="60" xfId="0" applyFont="1" applyFill="1" applyBorder="1" applyAlignment="1">
      <alignment horizontal="center" vertical="center" wrapText="1"/>
    </xf>
    <xf numFmtId="0" fontId="83" fillId="3" borderId="63" xfId="0" applyFont="1" applyFill="1" applyBorder="1" applyAlignment="1">
      <alignment horizontal="center" vertical="center" wrapText="1"/>
    </xf>
    <xf numFmtId="0" fontId="17" fillId="3" borderId="58" xfId="0" applyFont="1" applyFill="1" applyBorder="1" applyAlignment="1">
      <alignment horizontal="left" vertical="center" wrapText="1"/>
    </xf>
    <xf numFmtId="0" fontId="17" fillId="3" borderId="61" xfId="0" applyFont="1" applyFill="1" applyBorder="1" applyAlignment="1">
      <alignment horizontal="left" vertical="center" wrapText="1"/>
    </xf>
    <xf numFmtId="0" fontId="17" fillId="3" borderId="62" xfId="0" applyFont="1" applyFill="1" applyBorder="1" applyAlignment="1">
      <alignment horizontal="left" vertical="center" wrapText="1"/>
    </xf>
    <xf numFmtId="1" fontId="83" fillId="3" borderId="59" xfId="0" applyNumberFormat="1" applyFont="1" applyFill="1" applyBorder="1" applyAlignment="1">
      <alignment horizontal="center" vertical="center"/>
    </xf>
    <xf numFmtId="0" fontId="83" fillId="3" borderId="60" xfId="0" applyFont="1" applyFill="1" applyBorder="1" applyAlignment="1">
      <alignment horizontal="center" vertical="center"/>
    </xf>
    <xf numFmtId="0" fontId="83" fillId="3" borderId="63" xfId="0" applyFont="1" applyFill="1" applyBorder="1" applyAlignment="1">
      <alignment horizontal="center" vertical="center"/>
    </xf>
    <xf numFmtId="0" fontId="83" fillId="3" borderId="59" xfId="0" applyFont="1" applyFill="1" applyBorder="1" applyAlignment="1">
      <alignment horizontal="center" vertical="center"/>
    </xf>
    <xf numFmtId="0" fontId="83" fillId="20" borderId="59" xfId="0" applyFont="1" applyFill="1" applyBorder="1" applyAlignment="1">
      <alignment horizontal="center" vertical="center" wrapText="1"/>
    </xf>
    <xf numFmtId="0" fontId="83" fillId="20" borderId="60" xfId="0" applyFont="1" applyFill="1" applyBorder="1" applyAlignment="1">
      <alignment horizontal="center" vertical="center" wrapText="1"/>
    </xf>
    <xf numFmtId="0" fontId="83" fillId="20" borderId="63" xfId="0" applyFont="1" applyFill="1" applyBorder="1" applyAlignment="1">
      <alignment horizontal="center" vertical="center" wrapText="1"/>
    </xf>
    <xf numFmtId="0" fontId="17" fillId="20" borderId="58" xfId="0" applyFont="1" applyFill="1" applyBorder="1" applyAlignment="1">
      <alignment horizontal="left" vertical="center" wrapText="1"/>
    </xf>
    <xf numFmtId="0" fontId="17" fillId="20" borderId="61" xfId="0" applyFont="1" applyFill="1" applyBorder="1" applyAlignment="1">
      <alignment horizontal="left" vertical="center" wrapText="1"/>
    </xf>
    <xf numFmtId="0" fontId="17" fillId="20" borderId="62" xfId="0" applyFont="1" applyFill="1" applyBorder="1" applyAlignment="1">
      <alignment horizontal="left" vertical="center" wrapText="1"/>
    </xf>
    <xf numFmtId="1" fontId="83" fillId="20" borderId="59" xfId="0" applyNumberFormat="1" applyFont="1" applyFill="1" applyBorder="1" applyAlignment="1">
      <alignment horizontal="center" vertical="center"/>
    </xf>
    <xf numFmtId="0" fontId="83" fillId="20" borderId="60" xfId="0" applyFont="1" applyFill="1" applyBorder="1" applyAlignment="1">
      <alignment horizontal="center" vertical="center"/>
    </xf>
    <xf numFmtId="0" fontId="83" fillId="20" borderId="63" xfId="0" applyFont="1" applyFill="1" applyBorder="1" applyAlignment="1">
      <alignment horizontal="center" vertical="center"/>
    </xf>
    <xf numFmtId="0" fontId="83" fillId="20" borderId="59" xfId="0" applyFont="1" applyFill="1" applyBorder="1" applyAlignment="1">
      <alignment horizontal="center" vertical="center"/>
    </xf>
    <xf numFmtId="0" fontId="81" fillId="0" borderId="0" xfId="0" applyFont="1" applyAlignment="1">
      <alignment horizontal="center" vertical="center"/>
    </xf>
    <xf numFmtId="0" fontId="81" fillId="0" borderId="54" xfId="0" applyFont="1" applyBorder="1" applyAlignment="1">
      <alignment horizontal="center" vertical="center"/>
    </xf>
    <xf numFmtId="0" fontId="81" fillId="0" borderId="55" xfId="0" applyFont="1" applyBorder="1" applyAlignment="1">
      <alignment horizontal="center" vertical="center"/>
    </xf>
    <xf numFmtId="0" fontId="81" fillId="0" borderId="56" xfId="0" applyFont="1" applyBorder="1" applyAlignment="1">
      <alignment horizontal="center" vertical="center"/>
    </xf>
    <xf numFmtId="0" fontId="83" fillId="0" borderId="57" xfId="0" applyFont="1" applyBorder="1" applyAlignment="1">
      <alignment horizontal="center" vertical="center"/>
    </xf>
    <xf numFmtId="0" fontId="84" fillId="4" borderId="58" xfId="0" applyFont="1" applyFill="1" applyBorder="1" applyAlignment="1">
      <alignment horizontal="center" vertical="center" wrapText="1"/>
    </xf>
    <xf numFmtId="0" fontId="0" fillId="0" borderId="25" xfId="0" applyBorder="1" applyAlignment="1" applyProtection="1">
      <protection locked="0"/>
    </xf>
    <xf numFmtId="0" fontId="0" fillId="0" borderId="29" xfId="0" applyBorder="1" applyAlignment="1" applyProtection="1">
      <protection locked="0"/>
    </xf>
    <xf numFmtId="0" fontId="0" fillId="0" borderId="0" xfId="0" applyAlignment="1"/>
  </cellXfs>
  <cellStyles count="4">
    <cellStyle name="Normal" xfId="0" builtinId="0"/>
    <cellStyle name="Normal_011_SEP_AnexoEval_2Bim07" xfId="1" xr:uid="{00000000-0005-0000-0000-000001000000}"/>
    <cellStyle name="Normal_MAPA DE RIESGOS INSTITUCIONAL_ v1" xfId="3" xr:uid="{00000000-0005-0000-0000-000002000000}"/>
    <cellStyle name="Normal_Pantallas ARI" xfId="2" xr:uid="{00000000-0005-0000-0000-000003000000}"/>
  </cellStyles>
  <dxfs count="217">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name val="Cambria"/>
        <scheme val="none"/>
      </font>
    </dxf>
    <dxf>
      <font>
        <color theme="0"/>
      </font>
    </dxf>
    <dxf>
      <font>
        <color theme="0"/>
      </font>
    </dxf>
    <dxf>
      <font>
        <color theme="0"/>
      </font>
    </dxf>
    <dxf>
      <font>
        <color theme="0"/>
      </font>
    </dxf>
    <dxf>
      <font>
        <color theme="0"/>
      </font>
    </dxf>
    <dxf>
      <fill>
        <patternFill>
          <bgColor rgb="FF00B0F0"/>
        </patternFill>
      </fill>
    </dxf>
    <dxf>
      <fill>
        <patternFill>
          <bgColor rgb="FF00FFFF"/>
        </patternFill>
      </fill>
    </dxf>
    <dxf>
      <fill>
        <patternFill>
          <bgColor rgb="FFFF0000"/>
        </patternFill>
      </fill>
    </dxf>
    <dxf>
      <fill>
        <patternFill>
          <bgColor rgb="FFFFFF00"/>
        </patternFill>
      </fill>
    </dxf>
    <dxf>
      <fill>
        <patternFill>
          <bgColor rgb="FF00FF00"/>
        </patternFill>
      </fill>
    </dxf>
    <dxf>
      <fill>
        <patternFill>
          <bgColor rgb="FF00B0F0"/>
        </patternFill>
      </fill>
    </dxf>
    <dxf>
      <font>
        <color auto="1"/>
        <name val="Cambria"/>
        <scheme val="none"/>
      </font>
      <fill>
        <patternFill>
          <bgColor rgb="FF00FF00"/>
        </patternFill>
      </fill>
    </dxf>
    <dxf>
      <font>
        <color auto="1"/>
        <name val="Cambria"/>
        <scheme val="none"/>
      </font>
      <fill>
        <patternFill>
          <bgColor rgb="FFFFFF00"/>
        </patternFill>
      </fill>
    </dxf>
    <dxf>
      <font>
        <color theme="0"/>
      </font>
      <fill>
        <patternFill>
          <bgColor rgb="FFFF0000"/>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13"/>
        </patternFill>
      </fill>
    </dxf>
    <dxf>
      <font>
        <b/>
        <i val="0"/>
        <condense val="0"/>
        <extend val="0"/>
        <color auto="1"/>
      </font>
      <fill>
        <patternFill>
          <bgColor indexed="10"/>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ill>
        <patternFill>
          <bgColor rgb="FF00FFFF"/>
        </patternFill>
      </fill>
    </dxf>
    <dxf>
      <fill>
        <patternFill>
          <bgColor rgb="FFFF0000"/>
        </patternFill>
      </fill>
    </dxf>
    <dxf>
      <fill>
        <patternFill>
          <bgColor rgb="FFFFFF00"/>
        </patternFill>
      </fill>
    </dxf>
    <dxf>
      <fill>
        <patternFill>
          <bgColor rgb="FF00FF00"/>
        </patternFill>
      </fill>
    </dxf>
    <dxf>
      <font>
        <b/>
        <i val="0"/>
        <condense val="0"/>
        <extend val="0"/>
        <color indexed="9"/>
      </font>
      <fill>
        <patternFill>
          <bgColor indexed="10"/>
        </patternFill>
      </fill>
    </dxf>
    <dxf>
      <font>
        <condense val="0"/>
        <extend val="0"/>
        <color auto="1"/>
      </font>
      <fill>
        <patternFill patternType="solid">
          <bgColor indexed="41"/>
        </patternFill>
      </fill>
    </dxf>
    <dxf>
      <font>
        <condense val="0"/>
        <extend val="0"/>
        <color indexed="23"/>
      </font>
      <fill>
        <patternFill patternType="mediumGray">
          <bgColor indexed="9"/>
        </patternFill>
      </fill>
    </dxf>
    <dxf>
      <font>
        <b/>
        <i val="0"/>
        <condense val="0"/>
        <extend val="0"/>
        <color auto="1"/>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image" Target="../media/image5.emf"/></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FFFFFF"/>
                </a:solidFill>
                <a:latin typeface="Arial"/>
                <a:ea typeface="Arial"/>
                <a:cs typeface="Arial"/>
              </a:defRPr>
            </a:pPr>
            <a:r>
              <a:rPr lang="es-MX"/>
              <a:t>MAPA DE RIESGOS</a:t>
            </a:r>
          </a:p>
        </c:rich>
      </c:tx>
      <c:layout>
        <c:manualLayout>
          <c:xMode val="edge"/>
          <c:yMode val="edge"/>
          <c:x val="0.40709280172215312"/>
          <c:y val="9.3808326042578022E-3"/>
        </c:manualLayout>
      </c:layout>
      <c:overlay val="0"/>
      <c:spPr>
        <a:noFill/>
        <a:ln w="25400">
          <a:noFill/>
        </a:ln>
      </c:spPr>
    </c:title>
    <c:autoTitleDeleted val="0"/>
    <c:plotArea>
      <c:layout>
        <c:manualLayout>
          <c:layoutTarget val="inner"/>
          <c:xMode val="edge"/>
          <c:yMode val="edge"/>
          <c:x val="0.10311055650278581"/>
          <c:y val="7.081402116438372E-2"/>
          <c:w val="0.87432102020855362"/>
          <c:h val="0.81522482901436866"/>
        </c:manualLayout>
      </c:layout>
      <c:scatterChart>
        <c:scatterStyle val="lineMarker"/>
        <c:varyColors val="0"/>
        <c:ser>
          <c:idx val="0"/>
          <c:order val="0"/>
          <c:tx>
            <c:strRef>
              <c:f>' Mapa de Riesgos'!$A$13:$A$15</c:f>
              <c:strCache>
                <c:ptCount val="3"/>
                <c:pt idx="0">
                  <c:v>No. de Riesgo</c:v>
                </c:pt>
              </c:strCache>
            </c:strRef>
          </c:tx>
          <c:spPr>
            <a:ln w="28575">
              <a:noFill/>
            </a:ln>
          </c:spPr>
          <c:marker>
            <c:symbol val="circle"/>
            <c:size val="9"/>
            <c:spPr>
              <a:solidFill>
                <a:srgbClr val="00CCFF"/>
              </a:solidFill>
              <a:ln>
                <a:solidFill>
                  <a:srgbClr val="000080"/>
                </a:solidFill>
                <a:prstDash val="solid"/>
              </a:ln>
              <a:effectLst>
                <a:outerShdw dist="35921" dir="2700000" algn="br">
                  <a:srgbClr val="000000"/>
                </a:outerShdw>
              </a:effectLst>
            </c:spPr>
          </c:marker>
          <c:dLbls>
            <c:spPr>
              <a:solidFill>
                <a:srgbClr val="FFFFFF"/>
              </a:solidFill>
              <a:ln w="25400">
                <a:noFill/>
              </a:ln>
            </c:spPr>
            <c:txPr>
              <a:bodyPr wrap="square" lIns="38100" tIns="19050" rIns="38100" bIns="19050" anchor="ctr">
                <a:spAutoFit/>
              </a:bodyPr>
              <a:lstStyle/>
              <a:p>
                <a:pPr>
                  <a:defRPr sz="1000" b="1" i="0" u="none" strike="noStrike" baseline="0">
                    <a:solidFill>
                      <a:srgbClr val="000000"/>
                    </a:solidFill>
                    <a:latin typeface="Arial"/>
                    <a:ea typeface="Arial"/>
                    <a:cs typeface="Arial"/>
                  </a:defRPr>
                </a:pPr>
                <a:endParaRPr lang="es-MX"/>
              </a:p>
            </c:txPr>
            <c:showLegendKey val="0"/>
            <c:showVal val="1"/>
            <c:showCatName val="1"/>
            <c:showSerName val="0"/>
            <c:showPercent val="0"/>
            <c:showBubbleSize val="0"/>
            <c:showLeaderLines val="0"/>
            <c:extLst>
              <c:ext xmlns:c15="http://schemas.microsoft.com/office/drawing/2012/chart" uri="{CE6537A1-D6FC-4f65-9D91-7224C49458BB}">
                <c15:showLeaderLines val="0"/>
              </c:ext>
            </c:extLst>
          </c:dLbls>
          <c:xVal>
            <c:numRef>
              <c:f>' Mapa de Riesgos'!$D$16:$D$35</c:f>
              <c:numCache>
                <c:formatCode>General</c:formatCode>
                <c:ptCount val="20"/>
                <c:pt idx="0">
                  <c:v>3</c:v>
                </c:pt>
                <c:pt idx="1">
                  <c:v>2</c:v>
                </c:pt>
                <c:pt idx="2">
                  <c:v>2</c:v>
                </c:pt>
                <c:pt idx="3">
                  <c:v>4</c:v>
                </c:pt>
                <c:pt idx="4">
                  <c:v>3</c:v>
                </c:pt>
                <c:pt idx="5">
                  <c:v>4</c:v>
                </c:pt>
                <c:pt idx="6">
                  <c:v>1</c:v>
                </c:pt>
                <c:pt idx="7">
                  <c:v>3</c:v>
                </c:pt>
                <c:pt idx="8">
                  <c:v>3</c:v>
                </c:pt>
                <c:pt idx="9">
                  <c:v>0</c:v>
                </c:pt>
                <c:pt idx="10">
                  <c:v>0</c:v>
                </c:pt>
                <c:pt idx="11">
                  <c:v>0</c:v>
                </c:pt>
                <c:pt idx="12">
                  <c:v>0</c:v>
                </c:pt>
                <c:pt idx="13">
                  <c:v>0</c:v>
                </c:pt>
                <c:pt idx="14">
                  <c:v>0</c:v>
                </c:pt>
                <c:pt idx="15">
                  <c:v>0</c:v>
                </c:pt>
                <c:pt idx="16">
                  <c:v>0</c:v>
                </c:pt>
                <c:pt idx="17">
                  <c:v>0</c:v>
                </c:pt>
                <c:pt idx="18">
                  <c:v>0</c:v>
                </c:pt>
                <c:pt idx="19">
                  <c:v>0</c:v>
                </c:pt>
              </c:numCache>
            </c:numRef>
          </c:xVal>
          <c:yVal>
            <c:numRef>
              <c:f>' Mapa de Riesgos'!$E$16:$E$35</c:f>
              <c:numCache>
                <c:formatCode>General</c:formatCode>
                <c:ptCount val="20"/>
                <c:pt idx="0">
                  <c:v>2</c:v>
                </c:pt>
                <c:pt idx="1">
                  <c:v>3</c:v>
                </c:pt>
                <c:pt idx="2">
                  <c:v>2</c:v>
                </c:pt>
                <c:pt idx="3">
                  <c:v>4</c:v>
                </c:pt>
                <c:pt idx="4">
                  <c:v>2</c:v>
                </c:pt>
                <c:pt idx="5">
                  <c:v>2</c:v>
                </c:pt>
                <c:pt idx="6">
                  <c:v>1</c:v>
                </c:pt>
                <c:pt idx="7">
                  <c:v>2</c:v>
                </c:pt>
                <c:pt idx="8">
                  <c:v>3</c:v>
                </c:pt>
                <c:pt idx="9">
                  <c:v>0</c:v>
                </c:pt>
                <c:pt idx="10">
                  <c:v>0</c:v>
                </c:pt>
                <c:pt idx="11">
                  <c:v>0</c:v>
                </c:pt>
                <c:pt idx="12">
                  <c:v>0</c:v>
                </c:pt>
                <c:pt idx="13">
                  <c:v>0</c:v>
                </c:pt>
                <c:pt idx="14">
                  <c:v>0</c:v>
                </c:pt>
                <c:pt idx="15">
                  <c:v>0</c:v>
                </c:pt>
                <c:pt idx="16">
                  <c:v>0</c:v>
                </c:pt>
                <c:pt idx="17">
                  <c:v>0</c:v>
                </c:pt>
                <c:pt idx="18">
                  <c:v>0</c:v>
                </c:pt>
                <c:pt idx="19">
                  <c:v>0</c:v>
                </c:pt>
              </c:numCache>
            </c:numRef>
          </c:yVal>
          <c:smooth val="0"/>
          <c:extLst>
            <c:ext xmlns:c16="http://schemas.microsoft.com/office/drawing/2014/chart" uri="{C3380CC4-5D6E-409C-BE32-E72D297353CC}">
              <c16:uniqueId val="{00000000-CAFD-415C-8C2E-36E39A1BB327}"/>
            </c:ext>
          </c:extLst>
        </c:ser>
        <c:dLbls>
          <c:showLegendKey val="0"/>
          <c:showVal val="0"/>
          <c:showCatName val="0"/>
          <c:showSerName val="0"/>
          <c:showPercent val="0"/>
          <c:showBubbleSize val="0"/>
        </c:dLbls>
        <c:axId val="-1780411696"/>
        <c:axId val="-1780402992"/>
      </c:scatterChart>
      <c:valAx>
        <c:axId val="-1780411696"/>
        <c:scaling>
          <c:orientation val="minMax"/>
          <c:max val="10"/>
        </c:scaling>
        <c:delete val="0"/>
        <c:axPos val="b"/>
        <c:title>
          <c:tx>
            <c:rich>
              <a:bodyPr/>
              <a:lstStyle/>
              <a:p>
                <a:pPr>
                  <a:defRPr sz="1100" b="1" i="0" u="none" strike="noStrike" baseline="0">
                    <a:solidFill>
                      <a:srgbClr val="FF0000"/>
                    </a:solidFill>
                    <a:latin typeface="Arial"/>
                    <a:ea typeface="Arial"/>
                    <a:cs typeface="Arial"/>
                  </a:defRPr>
                </a:pPr>
                <a:r>
                  <a:rPr lang="es-MX"/>
                  <a:t> GRADO  DE  IMPACTO </a:t>
                </a:r>
              </a:p>
            </c:rich>
          </c:tx>
          <c:layout>
            <c:manualLayout>
              <c:xMode val="edge"/>
              <c:yMode val="edge"/>
              <c:x val="0.4096173216834737"/>
              <c:y val="0.94476268591426071"/>
            </c:manualLayout>
          </c:layout>
          <c:overlay val="0"/>
          <c:spPr>
            <a:solidFill>
              <a:srgbClr val="FFFFFF"/>
            </a:solid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00" b="1" i="1" u="none" strike="noStrike" baseline="0">
                <a:solidFill>
                  <a:srgbClr val="FFFFFF"/>
                </a:solidFill>
                <a:latin typeface="Arial"/>
                <a:ea typeface="Arial"/>
                <a:cs typeface="Arial"/>
              </a:defRPr>
            </a:pPr>
            <a:endParaRPr lang="es-MX"/>
          </a:p>
        </c:txPr>
        <c:crossAx val="-1780402992"/>
        <c:crosses val="autoZero"/>
        <c:crossBetween val="midCat"/>
        <c:majorUnit val="1"/>
        <c:minorUnit val="0.5"/>
      </c:valAx>
      <c:valAx>
        <c:axId val="-1780402992"/>
        <c:scaling>
          <c:orientation val="minMax"/>
          <c:max val="10"/>
        </c:scaling>
        <c:delete val="0"/>
        <c:axPos val="l"/>
        <c:title>
          <c:tx>
            <c:rich>
              <a:bodyPr/>
              <a:lstStyle/>
              <a:p>
                <a:pPr>
                  <a:defRPr sz="1100" b="1" i="0" u="none" strike="noStrike" baseline="0">
                    <a:solidFill>
                      <a:srgbClr val="FF0000"/>
                    </a:solidFill>
                    <a:latin typeface="Arial"/>
                    <a:ea typeface="Arial"/>
                    <a:cs typeface="Arial"/>
                  </a:defRPr>
                </a:pPr>
                <a:r>
                  <a:rPr lang="es-MX"/>
                  <a:t> PROBABILIDAD  DE OCURRENCIA   .</a:t>
                </a:r>
              </a:p>
            </c:rich>
          </c:tx>
          <c:layout>
            <c:manualLayout>
              <c:xMode val="edge"/>
              <c:yMode val="edge"/>
              <c:x val="7.0622956669889941E-3"/>
              <c:y val="0.25216699475065618"/>
            </c:manualLayout>
          </c:layout>
          <c:overlay val="0"/>
          <c:spPr>
            <a:solidFill>
              <a:srgbClr val="FFFFFF"/>
            </a:solid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00" b="1" i="1" u="none" strike="noStrike" baseline="0">
                <a:solidFill>
                  <a:srgbClr val="FFFFFF"/>
                </a:solidFill>
                <a:latin typeface="Arial"/>
                <a:ea typeface="Arial"/>
                <a:cs typeface="Arial"/>
              </a:defRPr>
            </a:pPr>
            <a:endParaRPr lang="es-MX"/>
          </a:p>
        </c:txPr>
        <c:crossAx val="-1780411696"/>
        <c:crosses val="autoZero"/>
        <c:crossBetween val="midCat"/>
        <c:majorUnit val="1"/>
        <c:minorUnit val="0.5"/>
      </c:valAx>
      <c:spPr>
        <a:blipFill dpi="0" rotWithShape="0">
          <a:blip xmlns:r="http://schemas.openxmlformats.org/officeDocument/2006/relationships" r:embed="rId1"/>
          <a:srcRect/>
          <a:stretch>
            <a:fillRect/>
          </a:stretch>
        </a:blipFill>
        <a:ln w="12700">
          <a:solidFill>
            <a:srgbClr val="808080"/>
          </a:solidFill>
          <a:prstDash val="solid"/>
        </a:ln>
      </c:spPr>
    </c:plotArea>
    <c:plotVisOnly val="1"/>
    <c:dispBlanksAs val="gap"/>
    <c:showDLblsOverMax val="0"/>
  </c:chart>
  <c:spPr>
    <a:gradFill rotWithShape="0">
      <a:gsLst>
        <a:gs pos="0">
          <a:srgbClr val="0047FF"/>
        </a:gs>
        <a:gs pos="13000">
          <a:srgbClr val="000082"/>
        </a:gs>
        <a:gs pos="28000">
          <a:srgbClr val="0047FF"/>
        </a:gs>
        <a:gs pos="42000">
          <a:srgbClr val="000082"/>
        </a:gs>
        <a:gs pos="57001">
          <a:srgbClr val="0047FF"/>
        </a:gs>
        <a:gs pos="72000">
          <a:srgbClr val="000082"/>
        </a:gs>
        <a:gs pos="87000">
          <a:srgbClr val="0047FF"/>
        </a:gs>
        <a:gs pos="100000">
          <a:srgbClr val="000082"/>
        </a:gs>
      </a:gsLst>
      <a:lin ang="2700000" scaled="1"/>
    </a:gradFill>
    <a:ln w="3175">
      <a:solidFill>
        <a:srgbClr val="000000"/>
      </a:solidFill>
      <a:prstDash val="solid"/>
    </a:ln>
  </c:spPr>
  <c:txPr>
    <a:bodyPr/>
    <a:lstStyle/>
    <a:p>
      <a:pPr>
        <a:defRPr sz="1825" b="0" i="0" u="none" strike="noStrike" baseline="0">
          <a:solidFill>
            <a:srgbClr val="000000"/>
          </a:solidFill>
          <a:latin typeface="Arial"/>
          <a:ea typeface="Arial"/>
          <a:cs typeface="Arial"/>
        </a:defRPr>
      </a:pPr>
      <a:endParaRPr lang="es-MX"/>
    </a:p>
  </c:txPr>
  <c:printSettings>
    <c:headerFooter alignWithMargins="0"/>
    <c:pageMargins b="1" l="0.75" r="0.75"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2</xdr:col>
      <xdr:colOff>454025</xdr:colOff>
      <xdr:row>61</xdr:row>
      <xdr:rowOff>50800</xdr:rowOff>
    </xdr:from>
    <xdr:to>
      <xdr:col>2</xdr:col>
      <xdr:colOff>6159500</xdr:colOff>
      <xdr:row>69</xdr:row>
      <xdr:rowOff>127000</xdr:rowOff>
    </xdr:to>
    <xdr:pic>
      <xdr:nvPicPr>
        <xdr:cNvPr id="2" name="Imagen 8">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0608" y="18539883"/>
          <a:ext cx="5705475" cy="1600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423333</xdr:colOff>
      <xdr:row>103</xdr:row>
      <xdr:rowOff>0</xdr:rowOff>
    </xdr:from>
    <xdr:to>
      <xdr:col>2</xdr:col>
      <xdr:colOff>5709708</xdr:colOff>
      <xdr:row>116</xdr:row>
      <xdr:rowOff>171450</xdr:rowOff>
    </xdr:to>
    <xdr:pic>
      <xdr:nvPicPr>
        <xdr:cNvPr id="3" name="Imagen 11">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49916" y="30300083"/>
          <a:ext cx="5286375" cy="2647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465667</xdr:colOff>
      <xdr:row>119</xdr:row>
      <xdr:rowOff>179917</xdr:rowOff>
    </xdr:from>
    <xdr:to>
      <xdr:col>2</xdr:col>
      <xdr:colOff>5780617</xdr:colOff>
      <xdr:row>134</xdr:row>
      <xdr:rowOff>8467</xdr:rowOff>
    </xdr:to>
    <xdr:pic>
      <xdr:nvPicPr>
        <xdr:cNvPr id="4" name="Imagen 24">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92250" y="33718500"/>
          <a:ext cx="5314950" cy="2686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19050</xdr:colOff>
      <xdr:row>14</xdr:row>
      <xdr:rowOff>0</xdr:rowOff>
    </xdr:from>
    <xdr:to>
      <xdr:col>5</xdr:col>
      <xdr:colOff>19050</xdr:colOff>
      <xdr:row>15</xdr:row>
      <xdr:rowOff>0</xdr:rowOff>
    </xdr:to>
    <xdr:sp macro="" textlink="">
      <xdr:nvSpPr>
        <xdr:cNvPr id="2" name="Rectangle 2">
          <a:extLst>
            <a:ext uri="{FF2B5EF4-FFF2-40B4-BE49-F238E27FC236}">
              <a16:creationId xmlns:a16="http://schemas.microsoft.com/office/drawing/2014/main" id="{00000000-0008-0000-0100-000002000000}"/>
            </a:ext>
          </a:extLst>
        </xdr:cNvPr>
        <xdr:cNvSpPr>
          <a:spLocks noChangeArrowheads="1"/>
        </xdr:cNvSpPr>
      </xdr:nvSpPr>
      <xdr:spPr bwMode="auto">
        <a:xfrm>
          <a:off x="1123950" y="2628900"/>
          <a:ext cx="838200" cy="228600"/>
        </a:xfrm>
        <a:prstGeom prst="rect">
          <a:avLst/>
        </a:prstGeom>
        <a:noFill/>
        <a:ln w="3175" cap="rnd">
          <a:solidFill>
            <a:srgbClr xmlns:mc="http://schemas.openxmlformats.org/markup-compatibility/2006" xmlns:a14="http://schemas.microsoft.com/office/drawing/2010/main" val="000000" mc:Ignorable="a14" a14:legacySpreadsheetColorIndex="64"/>
          </a:solidFill>
          <a:prstDash val="sysDot"/>
          <a:miter lim="800000"/>
          <a:headEnd/>
          <a:tailEnd/>
        </a:ln>
        <a:effectLst>
          <a:outerShdw sy="50000" kx="-2453608" rotWithShape="0">
            <a:srgbClr val="808080">
              <a:alpha val="50000"/>
            </a:srgbClr>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twoCellAnchor>
    <xdr:from>
      <xdr:col>1</xdr:col>
      <xdr:colOff>0</xdr:colOff>
      <xdr:row>6</xdr:row>
      <xdr:rowOff>57150</xdr:rowOff>
    </xdr:from>
    <xdr:to>
      <xdr:col>13</xdr:col>
      <xdr:colOff>0</xdr:colOff>
      <xdr:row>6</xdr:row>
      <xdr:rowOff>57150</xdr:rowOff>
    </xdr:to>
    <xdr:sp macro="" textlink="">
      <xdr:nvSpPr>
        <xdr:cNvPr id="3" name="Line 3">
          <a:extLst>
            <a:ext uri="{FF2B5EF4-FFF2-40B4-BE49-F238E27FC236}">
              <a16:creationId xmlns:a16="http://schemas.microsoft.com/office/drawing/2014/main" id="{00000000-0008-0000-0100-000003000000}"/>
            </a:ext>
          </a:extLst>
        </xdr:cNvPr>
        <xdr:cNvSpPr>
          <a:spLocks noChangeShapeType="1"/>
        </xdr:cNvSpPr>
      </xdr:nvSpPr>
      <xdr:spPr bwMode="auto">
        <a:xfrm>
          <a:off x="66675" y="962025"/>
          <a:ext cx="8610600" cy="0"/>
        </a:xfrm>
        <a:prstGeom prst="line">
          <a:avLst/>
        </a:prstGeom>
        <a:noFill/>
        <a:ln w="57150" cmpd="thickThin">
          <a:solidFill>
            <a:srgbClr val="8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624840</xdr:colOff>
      <xdr:row>2</xdr:row>
      <xdr:rowOff>121920</xdr:rowOff>
    </xdr:from>
    <xdr:to>
      <xdr:col>11</xdr:col>
      <xdr:colOff>510556</xdr:colOff>
      <xdr:row>5</xdr:row>
      <xdr:rowOff>133473</xdr:rowOff>
    </xdr:to>
    <xdr:sp macro="" textlink="">
      <xdr:nvSpPr>
        <xdr:cNvPr id="4" name="Rectangle 4">
          <a:extLst>
            <a:ext uri="{FF2B5EF4-FFF2-40B4-BE49-F238E27FC236}">
              <a16:creationId xmlns:a16="http://schemas.microsoft.com/office/drawing/2014/main" id="{00000000-0008-0000-0100-000004000000}"/>
            </a:ext>
          </a:extLst>
        </xdr:cNvPr>
        <xdr:cNvSpPr>
          <a:spLocks noChangeArrowheads="1"/>
        </xdr:cNvSpPr>
      </xdr:nvSpPr>
      <xdr:spPr bwMode="auto">
        <a:xfrm>
          <a:off x="2567940" y="379095"/>
          <a:ext cx="5810266" cy="497328"/>
        </a:xfrm>
        <a:prstGeom prst="rect">
          <a:avLst/>
        </a:prstGeom>
        <a:noFill/>
        <a:ln>
          <a:noFill/>
        </a:ln>
        <a:extLst>
          <a:ext uri="{909E8E84-426E-40DD-AFC4-6F175D3DCCD1}">
            <a14:hiddenFill xmlns:a14="http://schemas.microsoft.com/office/drawing/2010/main">
              <a:solidFill>
                <a:srgbClr val="BBE0E3"/>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46800" rIns="90000" bIns="46800" anchor="t" upright="1"/>
        <a:lstStyle/>
        <a:p>
          <a:pPr algn="r" rtl="0">
            <a:defRPr sz="1000"/>
          </a:pPr>
          <a:r>
            <a:rPr lang="es-MX" sz="1400" b="1" i="0" u="none" strike="noStrike" baseline="0">
              <a:solidFill>
                <a:srgbClr val="000080"/>
              </a:solidFill>
              <a:latin typeface="Verdana"/>
              <a:ea typeface="Verdana"/>
              <a:cs typeface="Verdana"/>
            </a:rPr>
            <a:t>F</a:t>
          </a:r>
          <a:r>
            <a:rPr lang="es-MX" sz="1300" b="1" i="0" u="none" strike="noStrike" baseline="0">
              <a:solidFill>
                <a:srgbClr val="000080"/>
              </a:solidFill>
              <a:latin typeface="Verdana"/>
              <a:ea typeface="Verdana"/>
              <a:cs typeface="Verdana"/>
            </a:rPr>
            <a:t>ormato de </a:t>
          </a:r>
          <a:r>
            <a:rPr lang="es-MX" sz="1800" b="1" i="0" u="none" strike="noStrike" baseline="0">
              <a:solidFill>
                <a:srgbClr val="800000"/>
              </a:solidFill>
              <a:latin typeface="Verdana"/>
              <a:ea typeface="Verdana"/>
              <a:cs typeface="Verdana"/>
            </a:rPr>
            <a:t>A</a:t>
          </a:r>
          <a:r>
            <a:rPr lang="es-MX" sz="1300" b="1" i="0" u="none" strike="noStrike" baseline="0">
              <a:solidFill>
                <a:srgbClr val="000080"/>
              </a:solidFill>
              <a:latin typeface="Verdana"/>
              <a:ea typeface="Verdana"/>
              <a:cs typeface="Verdana"/>
            </a:rPr>
            <a:t>dministración de </a:t>
          </a:r>
          <a:r>
            <a:rPr lang="es-MX" sz="1800" b="1" i="0" u="none" strike="noStrike" baseline="0">
              <a:solidFill>
                <a:srgbClr val="800000"/>
              </a:solidFill>
              <a:latin typeface="Verdana"/>
              <a:ea typeface="Verdana"/>
              <a:cs typeface="Verdana"/>
            </a:rPr>
            <a:t>R</a:t>
          </a:r>
          <a:r>
            <a:rPr lang="es-MX" sz="1300" b="1" i="0" u="none" strike="noStrike" baseline="0">
              <a:solidFill>
                <a:srgbClr val="000080"/>
              </a:solidFill>
              <a:latin typeface="Verdana"/>
              <a:ea typeface="Verdana"/>
              <a:cs typeface="Verdana"/>
            </a:rPr>
            <a:t>iesgos </a:t>
          </a:r>
          <a:r>
            <a:rPr lang="es-MX" sz="1800" b="1" i="0" u="none" strike="noStrike" baseline="0">
              <a:solidFill>
                <a:srgbClr val="800000"/>
              </a:solidFill>
              <a:latin typeface="Verdana"/>
              <a:ea typeface="Verdana"/>
              <a:cs typeface="Verdana"/>
            </a:rPr>
            <a:t>I</a:t>
          </a:r>
          <a:r>
            <a:rPr lang="es-MX" sz="1300" b="1" i="0" u="none" strike="noStrike" baseline="0">
              <a:solidFill>
                <a:srgbClr val="000080"/>
              </a:solidFill>
              <a:latin typeface="Verdana"/>
              <a:ea typeface="Verdana"/>
              <a:cs typeface="Verdana"/>
            </a:rPr>
            <a:t>nstitucional</a:t>
          </a:r>
        </a:p>
      </xdr:txBody>
    </xdr:sp>
    <xdr:clientData/>
  </xdr:twoCellAnchor>
  <xdr:twoCellAnchor>
    <xdr:from>
      <xdr:col>4</xdr:col>
      <xdr:colOff>0</xdr:colOff>
      <xdr:row>12</xdr:row>
      <xdr:rowOff>9525</xdr:rowOff>
    </xdr:from>
    <xdr:to>
      <xdr:col>10</xdr:col>
      <xdr:colOff>0</xdr:colOff>
      <xdr:row>12</xdr:row>
      <xdr:rowOff>342900</xdr:rowOff>
    </xdr:to>
    <xdr:sp macro="" textlink="">
      <xdr:nvSpPr>
        <xdr:cNvPr id="5" name="Rectangle 6">
          <a:extLst>
            <a:ext uri="{FF2B5EF4-FFF2-40B4-BE49-F238E27FC236}">
              <a16:creationId xmlns:a16="http://schemas.microsoft.com/office/drawing/2014/main" id="{00000000-0008-0000-0100-000005000000}"/>
            </a:ext>
          </a:extLst>
        </xdr:cNvPr>
        <xdr:cNvSpPr>
          <a:spLocks noChangeArrowheads="1"/>
        </xdr:cNvSpPr>
      </xdr:nvSpPr>
      <xdr:spPr bwMode="auto">
        <a:xfrm>
          <a:off x="1600200" y="2028825"/>
          <a:ext cx="5362575" cy="333375"/>
        </a:xfrm>
        <a:prstGeom prst="rect">
          <a:avLst/>
        </a:prstGeom>
        <a:noFill/>
        <a:ln w="3175" cap="rnd">
          <a:solidFill>
            <a:srgbClr xmlns:mc="http://schemas.openxmlformats.org/markup-compatibility/2006" xmlns:a14="http://schemas.microsoft.com/office/drawing/2010/main" val="000000" mc:Ignorable="a14" a14:legacySpreadsheetColorIndex="64"/>
          </a:solidFill>
          <a:prstDash val="sysDot"/>
          <a:miter lim="800000"/>
          <a:headEnd/>
          <a:tailEnd/>
        </a:ln>
        <a:effectLst>
          <a:outerShdw sy="50000" kx="-2453608" rotWithShape="0">
            <a:srgbClr val="808080">
              <a:alpha val="50000"/>
            </a:srgbClr>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twoCellAnchor>
    <xdr:from>
      <xdr:col>4</xdr:col>
      <xdr:colOff>0</xdr:colOff>
      <xdr:row>10</xdr:row>
      <xdr:rowOff>0</xdr:rowOff>
    </xdr:from>
    <xdr:to>
      <xdr:col>9</xdr:col>
      <xdr:colOff>0</xdr:colOff>
      <xdr:row>10</xdr:row>
      <xdr:rowOff>333375</xdr:rowOff>
    </xdr:to>
    <xdr:sp macro="" textlink="">
      <xdr:nvSpPr>
        <xdr:cNvPr id="6" name="Rectangle 10">
          <a:extLst>
            <a:ext uri="{FF2B5EF4-FFF2-40B4-BE49-F238E27FC236}">
              <a16:creationId xmlns:a16="http://schemas.microsoft.com/office/drawing/2014/main" id="{00000000-0008-0000-0100-000006000000}"/>
            </a:ext>
          </a:extLst>
        </xdr:cNvPr>
        <xdr:cNvSpPr>
          <a:spLocks noChangeArrowheads="1"/>
        </xdr:cNvSpPr>
      </xdr:nvSpPr>
      <xdr:spPr bwMode="auto">
        <a:xfrm>
          <a:off x="1600200" y="1476375"/>
          <a:ext cx="4533900" cy="333375"/>
        </a:xfrm>
        <a:prstGeom prst="rect">
          <a:avLst/>
        </a:prstGeom>
        <a:noFill/>
        <a:ln w="3175" cap="rnd">
          <a:solidFill>
            <a:srgbClr xmlns:mc="http://schemas.openxmlformats.org/markup-compatibility/2006" xmlns:a14="http://schemas.microsoft.com/office/drawing/2010/main" val="000000" mc:Ignorable="a14" a14:legacySpreadsheetColorIndex="64"/>
          </a:solidFill>
          <a:prstDash val="sysDot"/>
          <a:miter lim="800000"/>
          <a:headEnd/>
          <a:tailEnd/>
        </a:ln>
        <a:effectLst>
          <a:outerShdw sy="50000" kx="-2453608" rotWithShape="0">
            <a:srgbClr val="808080">
              <a:alpha val="50000"/>
            </a:srgbClr>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twoCellAnchor>
    <xdr:from>
      <xdr:col>6</xdr:col>
      <xdr:colOff>0</xdr:colOff>
      <xdr:row>19</xdr:row>
      <xdr:rowOff>0</xdr:rowOff>
    </xdr:from>
    <xdr:to>
      <xdr:col>10</xdr:col>
      <xdr:colOff>0</xdr:colOff>
      <xdr:row>20</xdr:row>
      <xdr:rowOff>0</xdr:rowOff>
    </xdr:to>
    <xdr:sp macro="" textlink="">
      <xdr:nvSpPr>
        <xdr:cNvPr id="7" name="Rectangle 15">
          <a:extLst>
            <a:ext uri="{FF2B5EF4-FFF2-40B4-BE49-F238E27FC236}">
              <a16:creationId xmlns:a16="http://schemas.microsoft.com/office/drawing/2014/main" id="{00000000-0008-0000-0100-000007000000}"/>
            </a:ext>
          </a:extLst>
        </xdr:cNvPr>
        <xdr:cNvSpPr>
          <a:spLocks noChangeArrowheads="1"/>
        </xdr:cNvSpPr>
      </xdr:nvSpPr>
      <xdr:spPr bwMode="auto">
        <a:xfrm>
          <a:off x="2647950" y="3829050"/>
          <a:ext cx="4314825" cy="4476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71842" dir="2700000" algn="ctr" rotWithShape="0">
            <a:srgbClr val="808080"/>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twoCellAnchor>
    <xdr:from>
      <xdr:col>6</xdr:col>
      <xdr:colOff>0</xdr:colOff>
      <xdr:row>17</xdr:row>
      <xdr:rowOff>0</xdr:rowOff>
    </xdr:from>
    <xdr:to>
      <xdr:col>10</xdr:col>
      <xdr:colOff>0</xdr:colOff>
      <xdr:row>18</xdr:row>
      <xdr:rowOff>0</xdr:rowOff>
    </xdr:to>
    <xdr:sp macro="" textlink="">
      <xdr:nvSpPr>
        <xdr:cNvPr id="8" name="Rectangle 16">
          <a:extLst>
            <a:ext uri="{FF2B5EF4-FFF2-40B4-BE49-F238E27FC236}">
              <a16:creationId xmlns:a16="http://schemas.microsoft.com/office/drawing/2014/main" id="{00000000-0008-0000-0100-000008000000}"/>
            </a:ext>
          </a:extLst>
        </xdr:cNvPr>
        <xdr:cNvSpPr>
          <a:spLocks noChangeArrowheads="1"/>
        </xdr:cNvSpPr>
      </xdr:nvSpPr>
      <xdr:spPr bwMode="auto">
        <a:xfrm>
          <a:off x="2647950" y="3181350"/>
          <a:ext cx="4314825" cy="4476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71842" dir="2700000" algn="ctr" rotWithShape="0">
            <a:srgbClr val="808080"/>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twoCellAnchor>
    <xdr:from>
      <xdr:col>6</xdr:col>
      <xdr:colOff>0</xdr:colOff>
      <xdr:row>21</xdr:row>
      <xdr:rowOff>0</xdr:rowOff>
    </xdr:from>
    <xdr:to>
      <xdr:col>10</xdr:col>
      <xdr:colOff>0</xdr:colOff>
      <xdr:row>22</xdr:row>
      <xdr:rowOff>0</xdr:rowOff>
    </xdr:to>
    <xdr:sp macro="" textlink="">
      <xdr:nvSpPr>
        <xdr:cNvPr id="9" name="Rectangle 17">
          <a:extLst>
            <a:ext uri="{FF2B5EF4-FFF2-40B4-BE49-F238E27FC236}">
              <a16:creationId xmlns:a16="http://schemas.microsoft.com/office/drawing/2014/main" id="{00000000-0008-0000-0100-000009000000}"/>
            </a:ext>
          </a:extLst>
        </xdr:cNvPr>
        <xdr:cNvSpPr>
          <a:spLocks noChangeArrowheads="1"/>
        </xdr:cNvSpPr>
      </xdr:nvSpPr>
      <xdr:spPr bwMode="auto">
        <a:xfrm>
          <a:off x="2647950" y="4476750"/>
          <a:ext cx="4314825" cy="4476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71842" dir="2700000" algn="ctr" rotWithShape="0">
            <a:srgbClr val="808080"/>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twoCellAnchor>
    <xdr:from>
      <xdr:col>2</xdr:col>
      <xdr:colOff>266700</xdr:colOff>
      <xdr:row>1</xdr:row>
      <xdr:rowOff>85725</xdr:rowOff>
    </xdr:from>
    <xdr:to>
      <xdr:col>4</xdr:col>
      <xdr:colOff>143510</xdr:colOff>
      <xdr:row>5</xdr:row>
      <xdr:rowOff>102870</xdr:rowOff>
    </xdr:to>
    <xdr:sp macro="" textlink="">
      <xdr:nvSpPr>
        <xdr:cNvPr id="11" name="Cuadro de texto 2">
          <a:extLst>
            <a:ext uri="{FF2B5EF4-FFF2-40B4-BE49-F238E27FC236}">
              <a16:creationId xmlns:a16="http://schemas.microsoft.com/office/drawing/2014/main" id="{00000000-0008-0000-0100-00000B000000}"/>
            </a:ext>
          </a:extLst>
        </xdr:cNvPr>
        <xdr:cNvSpPr txBox="1">
          <a:spLocks noChangeArrowheads="1"/>
        </xdr:cNvSpPr>
      </xdr:nvSpPr>
      <xdr:spPr bwMode="auto">
        <a:xfrm>
          <a:off x="390525" y="180975"/>
          <a:ext cx="1353185" cy="664845"/>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lnSpc>
              <a:spcPct val="107000"/>
            </a:lnSpc>
            <a:spcAft>
              <a:spcPts val="800"/>
            </a:spcAft>
          </a:pPr>
          <a:endParaRPr lang="es-MX"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editAs="oneCell">
    <xdr:from>
      <xdr:col>2</xdr:col>
      <xdr:colOff>333378</xdr:colOff>
      <xdr:row>2</xdr:row>
      <xdr:rowOff>66676</xdr:rowOff>
    </xdr:from>
    <xdr:to>
      <xdr:col>4</xdr:col>
      <xdr:colOff>114301</xdr:colOff>
      <xdr:row>4</xdr:row>
      <xdr:rowOff>109046</xdr:rowOff>
    </xdr:to>
    <xdr:pic>
      <xdr:nvPicPr>
        <xdr:cNvPr id="16" name="Imagen 15">
          <a:extLst>
            <a:ext uri="{FF2B5EF4-FFF2-40B4-BE49-F238E27FC236}">
              <a16:creationId xmlns:a16="http://schemas.microsoft.com/office/drawing/2014/main" id="{6CA7511C-FCBC-46A0-AC98-C3A52AD54A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3" y="323851"/>
          <a:ext cx="1257298" cy="3662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38</xdr:col>
      <xdr:colOff>9525</xdr:colOff>
      <xdr:row>26</xdr:row>
      <xdr:rowOff>619125</xdr:rowOff>
    </xdr:from>
    <xdr:to>
      <xdr:col>42</xdr:col>
      <xdr:colOff>0</xdr:colOff>
      <xdr:row>27</xdr:row>
      <xdr:rowOff>0</xdr:rowOff>
    </xdr:to>
    <xdr:sp macro="" textlink="">
      <xdr:nvSpPr>
        <xdr:cNvPr id="2" name="Rectangle 28">
          <a:extLst>
            <a:ext uri="{FF2B5EF4-FFF2-40B4-BE49-F238E27FC236}">
              <a16:creationId xmlns:a16="http://schemas.microsoft.com/office/drawing/2014/main" id="{00000000-0008-0000-0200-000002000000}"/>
            </a:ext>
          </a:extLst>
        </xdr:cNvPr>
        <xdr:cNvSpPr>
          <a:spLocks noChangeArrowheads="1"/>
        </xdr:cNvSpPr>
      </xdr:nvSpPr>
      <xdr:spPr bwMode="auto">
        <a:xfrm>
          <a:off x="35394900" y="4191000"/>
          <a:ext cx="3381375" cy="18097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26</xdr:row>
      <xdr:rowOff>0</xdr:rowOff>
    </xdr:from>
    <xdr:to>
      <xdr:col>42</xdr:col>
      <xdr:colOff>0</xdr:colOff>
      <xdr:row>26</xdr:row>
      <xdr:rowOff>200025</xdr:rowOff>
    </xdr:to>
    <xdr:sp macro="" textlink="">
      <xdr:nvSpPr>
        <xdr:cNvPr id="3" name="Rectangle 29">
          <a:extLst>
            <a:ext uri="{FF2B5EF4-FFF2-40B4-BE49-F238E27FC236}">
              <a16:creationId xmlns:a16="http://schemas.microsoft.com/office/drawing/2014/main" id="{00000000-0008-0000-0200-000003000000}"/>
            </a:ext>
          </a:extLst>
        </xdr:cNvPr>
        <xdr:cNvSpPr>
          <a:spLocks noChangeArrowheads="1"/>
        </xdr:cNvSpPr>
      </xdr:nvSpPr>
      <xdr:spPr bwMode="auto">
        <a:xfrm>
          <a:off x="35394900" y="3571875"/>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0</xdr:colOff>
      <xdr:row>19</xdr:row>
      <xdr:rowOff>0</xdr:rowOff>
    </xdr:from>
    <xdr:to>
      <xdr:col>5</xdr:col>
      <xdr:colOff>0</xdr:colOff>
      <xdr:row>20</xdr:row>
      <xdr:rowOff>0</xdr:rowOff>
    </xdr:to>
    <xdr:sp macro="" textlink="">
      <xdr:nvSpPr>
        <xdr:cNvPr id="4" name="Rectangle 36">
          <a:extLst>
            <a:ext uri="{FF2B5EF4-FFF2-40B4-BE49-F238E27FC236}">
              <a16:creationId xmlns:a16="http://schemas.microsoft.com/office/drawing/2014/main" id="{00000000-0008-0000-0200-000004000000}"/>
            </a:ext>
          </a:extLst>
        </xdr:cNvPr>
        <xdr:cNvSpPr>
          <a:spLocks noChangeArrowheads="1"/>
        </xdr:cNvSpPr>
      </xdr:nvSpPr>
      <xdr:spPr bwMode="auto">
        <a:xfrm>
          <a:off x="2324100" y="904875"/>
          <a:ext cx="5124450" cy="39052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twoCellAnchor>
    <xdr:from>
      <xdr:col>2</xdr:col>
      <xdr:colOff>0</xdr:colOff>
      <xdr:row>21</xdr:row>
      <xdr:rowOff>0</xdr:rowOff>
    </xdr:from>
    <xdr:to>
      <xdr:col>5</xdr:col>
      <xdr:colOff>0</xdr:colOff>
      <xdr:row>22</xdr:row>
      <xdr:rowOff>0</xdr:rowOff>
    </xdr:to>
    <xdr:sp macro="" textlink="">
      <xdr:nvSpPr>
        <xdr:cNvPr id="5" name="Rectangle 37">
          <a:extLst>
            <a:ext uri="{FF2B5EF4-FFF2-40B4-BE49-F238E27FC236}">
              <a16:creationId xmlns:a16="http://schemas.microsoft.com/office/drawing/2014/main" id="{00000000-0008-0000-0200-000005000000}"/>
            </a:ext>
          </a:extLst>
        </xdr:cNvPr>
        <xdr:cNvSpPr>
          <a:spLocks noChangeArrowheads="1"/>
        </xdr:cNvSpPr>
      </xdr:nvSpPr>
      <xdr:spPr bwMode="auto">
        <a:xfrm>
          <a:off x="2324100" y="1552575"/>
          <a:ext cx="5124450" cy="4095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twoCellAnchor editAs="absolute">
    <xdr:from>
      <xdr:col>0</xdr:col>
      <xdr:colOff>0</xdr:colOff>
      <xdr:row>24</xdr:row>
      <xdr:rowOff>36195</xdr:rowOff>
    </xdr:from>
    <xdr:to>
      <xdr:col>3</xdr:col>
      <xdr:colOff>1419153</xdr:colOff>
      <xdr:row>24</xdr:row>
      <xdr:rowOff>495392</xdr:rowOff>
    </xdr:to>
    <xdr:sp macro="[1]!im" textlink="">
      <xdr:nvSpPr>
        <xdr:cNvPr id="6" name="Text Box 577">
          <a:extLst>
            <a:ext uri="{FF2B5EF4-FFF2-40B4-BE49-F238E27FC236}">
              <a16:creationId xmlns:a16="http://schemas.microsoft.com/office/drawing/2014/main" id="{00000000-0008-0000-0200-000006000000}"/>
            </a:ext>
          </a:extLst>
        </xdr:cNvPr>
        <xdr:cNvSpPr txBox="1">
          <a:spLocks noChangeArrowheads="1"/>
        </xdr:cNvSpPr>
      </xdr:nvSpPr>
      <xdr:spPr bwMode="auto">
        <a:xfrm>
          <a:off x="0" y="2569845"/>
          <a:ext cx="4638603" cy="459197"/>
        </a:xfrm>
        <a:prstGeom prst="rect">
          <a:avLst/>
        </a:prstGeom>
        <a:gradFill rotWithShape="1">
          <a:gsLst>
            <a:gs pos="0">
              <a:srgbClr val="0047FF"/>
            </a:gs>
            <a:gs pos="13000">
              <a:srgbClr val="000082"/>
            </a:gs>
            <a:gs pos="28000">
              <a:srgbClr val="0047FF"/>
            </a:gs>
            <a:gs pos="42000">
              <a:srgbClr val="000082"/>
            </a:gs>
            <a:gs pos="57001">
              <a:srgbClr val="0047FF"/>
            </a:gs>
            <a:gs pos="72000">
              <a:srgbClr val="000082"/>
            </a:gs>
            <a:gs pos="87000">
              <a:srgbClr val="0047FF"/>
            </a:gs>
            <a:gs pos="100000">
              <a:srgbClr val="000082"/>
            </a:gs>
          </a:gsLst>
          <a:lin ang="2700000" scaled="1"/>
        </a:gra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89803" dir="2700000" algn="ctr" rotWithShape="0">
            <a:srgbClr val="808080"/>
          </a:outerShdw>
        </a:effectLst>
      </xdr:spPr>
      <xdr:txBody>
        <a:bodyPr vertOverflow="clip" wrap="square" lIns="36576" tIns="27432" rIns="36576" bIns="0" anchor="t" upright="1"/>
        <a:lstStyle/>
        <a:p>
          <a:pPr algn="ctr" rtl="0">
            <a:defRPr sz="1000"/>
          </a:pPr>
          <a:r>
            <a:rPr lang="es-MX" sz="1400" b="1" i="0" u="none" strike="noStrike" baseline="0">
              <a:solidFill>
                <a:srgbClr val="FFFF00"/>
              </a:solidFill>
              <a:latin typeface="Arial"/>
              <a:cs typeface="Arial"/>
            </a:rPr>
            <a:t>El Formato de Matríz de Administración de Riesgos</a:t>
          </a:r>
        </a:p>
        <a:p>
          <a:pPr algn="ctr" rtl="0">
            <a:defRPr sz="1000"/>
          </a:pPr>
          <a:r>
            <a:rPr lang="es-MX" sz="1400" b="1" i="0" u="none" strike="noStrike" baseline="0">
              <a:solidFill>
                <a:srgbClr val="FFFF00"/>
              </a:solidFill>
              <a:latin typeface="Arial"/>
              <a:cs typeface="Arial"/>
            </a:rPr>
            <a:t>se Imprime en Formato </a:t>
          </a:r>
          <a:r>
            <a:rPr lang="es-MX" sz="1500" b="1" i="0" u="none" strike="noStrike" baseline="0">
              <a:solidFill>
                <a:srgbClr val="FFFFFF"/>
              </a:solidFill>
              <a:latin typeface="Arial"/>
              <a:cs typeface="Arial"/>
            </a:rPr>
            <a:t>Tamaño Oficio</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10</xdr:row>
      <xdr:rowOff>9525</xdr:rowOff>
    </xdr:from>
    <xdr:to>
      <xdr:col>10</xdr:col>
      <xdr:colOff>161925</xdr:colOff>
      <xdr:row>11</xdr:row>
      <xdr:rowOff>0</xdr:rowOff>
    </xdr:to>
    <xdr:sp macro="" textlink="">
      <xdr:nvSpPr>
        <xdr:cNvPr id="2" name="Rectangle 2">
          <a:extLst>
            <a:ext uri="{FF2B5EF4-FFF2-40B4-BE49-F238E27FC236}">
              <a16:creationId xmlns:a16="http://schemas.microsoft.com/office/drawing/2014/main" id="{00000000-0008-0000-0300-000002000000}"/>
            </a:ext>
          </a:extLst>
        </xdr:cNvPr>
        <xdr:cNvSpPr>
          <a:spLocks noChangeArrowheads="1"/>
        </xdr:cNvSpPr>
      </xdr:nvSpPr>
      <xdr:spPr bwMode="auto">
        <a:xfrm>
          <a:off x="5562600" y="1781175"/>
          <a:ext cx="5391150" cy="257175"/>
        </a:xfrm>
        <a:prstGeom prst="rect">
          <a:avLst/>
        </a:prstGeom>
        <a:noFill/>
        <a:ln w="3175" cap="rnd">
          <a:solidFill>
            <a:srgbClr xmlns:mc="http://schemas.openxmlformats.org/markup-compatibility/2006" xmlns:a14="http://schemas.microsoft.com/office/drawing/2010/main" val="000000" mc:Ignorable="a14" a14:legacySpreadsheetColorIndex="64"/>
          </a:solidFill>
          <a:prstDash val="sysDot"/>
          <a:miter lim="800000"/>
          <a:headEnd/>
          <a:tailEnd/>
        </a:ln>
        <a:effectLst>
          <a:outerShdw sy="50000" kx="-2453608" rotWithShape="0">
            <a:srgbClr val="808080">
              <a:alpha val="50000"/>
            </a:srgbClr>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twoCellAnchor>
    <xdr:from>
      <xdr:col>3</xdr:col>
      <xdr:colOff>0</xdr:colOff>
      <xdr:row>8</xdr:row>
      <xdr:rowOff>0</xdr:rowOff>
    </xdr:from>
    <xdr:to>
      <xdr:col>9</xdr:col>
      <xdr:colOff>180975</xdr:colOff>
      <xdr:row>8</xdr:row>
      <xdr:rowOff>276225</xdr:rowOff>
    </xdr:to>
    <xdr:sp macro="" textlink="">
      <xdr:nvSpPr>
        <xdr:cNvPr id="3" name="Rectangle 3">
          <a:extLst>
            <a:ext uri="{FF2B5EF4-FFF2-40B4-BE49-F238E27FC236}">
              <a16:creationId xmlns:a16="http://schemas.microsoft.com/office/drawing/2014/main" id="{00000000-0008-0000-0300-000003000000}"/>
            </a:ext>
          </a:extLst>
        </xdr:cNvPr>
        <xdr:cNvSpPr>
          <a:spLocks noChangeArrowheads="1"/>
        </xdr:cNvSpPr>
      </xdr:nvSpPr>
      <xdr:spPr bwMode="auto">
        <a:xfrm>
          <a:off x="5562600" y="1390650"/>
          <a:ext cx="4648200" cy="276225"/>
        </a:xfrm>
        <a:prstGeom prst="rect">
          <a:avLst/>
        </a:prstGeom>
        <a:noFill/>
        <a:ln w="3175" cap="rnd">
          <a:solidFill>
            <a:srgbClr xmlns:mc="http://schemas.openxmlformats.org/markup-compatibility/2006" xmlns:a14="http://schemas.microsoft.com/office/drawing/2010/main" val="000000" mc:Ignorable="a14" a14:legacySpreadsheetColorIndex="64"/>
          </a:solidFill>
          <a:prstDash val="sysDot"/>
          <a:miter lim="800000"/>
          <a:headEnd/>
          <a:tailEnd/>
        </a:ln>
        <a:effectLst>
          <a:outerShdw sy="50000" kx="-2453608" rotWithShape="0">
            <a:srgbClr val="808080">
              <a:alpha val="50000"/>
            </a:srgbClr>
          </a:outerShdw>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53640926-AAD7-44D8-BBD7-CCE9431645EC}">
            <a14:shadowObscured xmlns:a14="http://schemas.microsoft.com/office/drawing/2010/main" val="1"/>
          </a:ext>
        </a:extLst>
      </xdr:spPr>
    </xdr:sp>
    <xdr:clientData/>
  </xdr:twoCellAnchor>
  <xdr:twoCellAnchor editAs="oneCell">
    <xdr:from>
      <xdr:col>5</xdr:col>
      <xdr:colOff>200025</xdr:colOff>
      <xdr:row>12</xdr:row>
      <xdr:rowOff>28575</xdr:rowOff>
    </xdr:from>
    <xdr:to>
      <xdr:col>13</xdr:col>
      <xdr:colOff>847725</xdr:colOff>
      <xdr:row>25</xdr:row>
      <xdr:rowOff>390525</xdr:rowOff>
    </xdr:to>
    <xdr:graphicFrame macro="">
      <xdr:nvGraphicFramePr>
        <xdr:cNvPr id="4" name="Gráfico 10">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396240</xdr:colOff>
      <xdr:row>3</xdr:row>
      <xdr:rowOff>104775</xdr:rowOff>
    </xdr:from>
    <xdr:to>
      <xdr:col>4</xdr:col>
      <xdr:colOff>445775</xdr:colOff>
      <xdr:row>5</xdr:row>
      <xdr:rowOff>57150</xdr:rowOff>
    </xdr:to>
    <xdr:sp macro="[1]!im" textlink="">
      <xdr:nvSpPr>
        <xdr:cNvPr id="5" name="Text Box 11">
          <a:extLst>
            <a:ext uri="{FF2B5EF4-FFF2-40B4-BE49-F238E27FC236}">
              <a16:creationId xmlns:a16="http://schemas.microsoft.com/office/drawing/2014/main" id="{00000000-0008-0000-0300-000005000000}"/>
            </a:ext>
          </a:extLst>
        </xdr:cNvPr>
        <xdr:cNvSpPr txBox="1">
          <a:spLocks noChangeArrowheads="1"/>
        </xdr:cNvSpPr>
      </xdr:nvSpPr>
      <xdr:spPr bwMode="auto">
        <a:xfrm>
          <a:off x="396240" y="590550"/>
          <a:ext cx="6221735" cy="276225"/>
        </a:xfrm>
        <a:prstGeom prst="rect">
          <a:avLst/>
        </a:prstGeom>
        <a:gradFill rotWithShape="1">
          <a:gsLst>
            <a:gs pos="0">
              <a:srgbClr val="0047FF"/>
            </a:gs>
            <a:gs pos="13000">
              <a:srgbClr val="000082"/>
            </a:gs>
            <a:gs pos="28000">
              <a:srgbClr val="0047FF"/>
            </a:gs>
            <a:gs pos="42000">
              <a:srgbClr val="000082"/>
            </a:gs>
            <a:gs pos="57001">
              <a:srgbClr val="0047FF"/>
            </a:gs>
            <a:gs pos="72000">
              <a:srgbClr val="000082"/>
            </a:gs>
            <a:gs pos="87000">
              <a:srgbClr val="0047FF"/>
            </a:gs>
            <a:gs pos="100000">
              <a:srgbClr val="000082"/>
            </a:gs>
          </a:gsLst>
          <a:lin ang="2700000" scaled="1"/>
        </a:gra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89803" dir="2700000" algn="ctr" rotWithShape="0">
            <a:srgbClr val="808080"/>
          </a:outerShdw>
        </a:effectLst>
      </xdr:spPr>
      <xdr:txBody>
        <a:bodyPr vertOverflow="clip" wrap="square" lIns="36576" tIns="27432" rIns="36576" bIns="0" anchor="t" upright="1"/>
        <a:lstStyle/>
        <a:p>
          <a:pPr algn="ctr" rtl="0">
            <a:defRPr sz="1000"/>
          </a:pPr>
          <a:r>
            <a:rPr lang="es-MX" sz="1400" b="1" i="0" u="none" strike="noStrike" baseline="0">
              <a:solidFill>
                <a:srgbClr val="FFFFFF"/>
              </a:solidFill>
              <a:latin typeface="Arial"/>
              <a:cs typeface="Arial"/>
            </a:rPr>
            <a:t>El Mapa de Riesgos se Imprime en Formato</a:t>
          </a:r>
          <a:r>
            <a:rPr lang="es-MX" sz="1400" b="1" i="0" u="none" strike="noStrike" baseline="0">
              <a:solidFill>
                <a:srgbClr val="FFFF00"/>
              </a:solidFill>
              <a:latin typeface="Arial"/>
              <a:cs typeface="Arial"/>
            </a:rPr>
            <a:t> Tamaño Carta</a:t>
          </a:r>
        </a:p>
      </xdr:txBody>
    </xdr:sp>
    <xdr:clientData/>
  </xdr:twoCellAnchor>
  <xdr:twoCellAnchor>
    <xdr:from>
      <xdr:col>0</xdr:col>
      <xdr:colOff>9525</xdr:colOff>
      <xdr:row>0</xdr:row>
      <xdr:rowOff>9525</xdr:rowOff>
    </xdr:from>
    <xdr:to>
      <xdr:col>7</xdr:col>
      <xdr:colOff>634367</xdr:colOff>
      <xdr:row>3</xdr:row>
      <xdr:rowOff>19050</xdr:rowOff>
    </xdr:to>
    <xdr:sp macro="[1]!im" textlink="">
      <xdr:nvSpPr>
        <xdr:cNvPr id="6" name="Text Box 12">
          <a:extLst>
            <a:ext uri="{FF2B5EF4-FFF2-40B4-BE49-F238E27FC236}">
              <a16:creationId xmlns:a16="http://schemas.microsoft.com/office/drawing/2014/main" id="{00000000-0008-0000-0300-000006000000}"/>
            </a:ext>
          </a:extLst>
        </xdr:cNvPr>
        <xdr:cNvSpPr txBox="1">
          <a:spLocks noChangeArrowheads="1"/>
        </xdr:cNvSpPr>
      </xdr:nvSpPr>
      <xdr:spPr bwMode="auto">
        <a:xfrm>
          <a:off x="9525" y="9525"/>
          <a:ext cx="9130667" cy="495300"/>
        </a:xfrm>
        <a:prstGeom prst="rect">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89803" dir="2700000" algn="ctr" rotWithShape="0">
            <a:srgbClr val="808080"/>
          </a:outerShdw>
        </a:effectLst>
      </xdr:spPr>
      <xdr:txBody>
        <a:bodyPr vertOverflow="clip" wrap="square" lIns="36576" tIns="27432" rIns="36576" bIns="0" anchor="t" upright="1"/>
        <a:lstStyle/>
        <a:p>
          <a:pPr algn="ctr" rtl="0">
            <a:defRPr sz="1000"/>
          </a:pPr>
          <a:r>
            <a:rPr lang="es-MX" sz="1400" b="1" i="0" u="none" strike="noStrike" baseline="0">
              <a:solidFill>
                <a:srgbClr val="FF0000"/>
              </a:solidFill>
              <a:latin typeface="Tahoma"/>
              <a:ea typeface="Tahoma"/>
              <a:cs typeface="Tahoma"/>
            </a:rPr>
            <a:t>No es necesario requisitar ningún dato</a:t>
          </a:r>
          <a:r>
            <a:rPr lang="es-MX" sz="1400" b="1" i="0" u="none" strike="noStrike" baseline="0">
              <a:solidFill>
                <a:srgbClr val="000080"/>
              </a:solidFill>
              <a:latin typeface="Arial"/>
              <a:ea typeface="Tahoma"/>
              <a:cs typeface="Arial"/>
            </a:rPr>
            <a:t>, ya que el </a:t>
          </a:r>
          <a:r>
            <a:rPr lang="es-MX" sz="1400" b="1" i="0" u="sng" strike="noStrike" baseline="0">
              <a:solidFill>
                <a:srgbClr val="0000FF"/>
              </a:solidFill>
              <a:latin typeface="Arial"/>
              <a:ea typeface="Tahoma"/>
              <a:cs typeface="Arial"/>
            </a:rPr>
            <a:t>Mapa de Riesgos</a:t>
          </a:r>
          <a:r>
            <a:rPr lang="es-MX" sz="1400" b="1" i="0" u="none" strike="noStrike" baseline="0">
              <a:solidFill>
                <a:srgbClr val="000080"/>
              </a:solidFill>
              <a:latin typeface="Arial"/>
              <a:ea typeface="Tahoma"/>
              <a:cs typeface="Arial"/>
            </a:rPr>
            <a:t> está vinculado con la información que se registre previamente en la Matríz de Administración de Riesgos</a:t>
          </a:r>
          <a:endParaRPr lang="es-MX" sz="1400" b="1" i="0" u="none" strike="noStrike" baseline="0">
            <a:solidFill>
              <a:srgbClr val="000080"/>
            </a:solidFill>
            <a:latin typeface="Arial"/>
            <a:cs typeface="Aria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750094</xdr:colOff>
      <xdr:row>1</xdr:row>
      <xdr:rowOff>369093</xdr:rowOff>
    </xdr:from>
    <xdr:to>
      <xdr:col>2</xdr:col>
      <xdr:colOff>-1</xdr:colOff>
      <xdr:row>4</xdr:row>
      <xdr:rowOff>35718</xdr:rowOff>
    </xdr:to>
    <xdr:sp macro="" textlink="">
      <xdr:nvSpPr>
        <xdr:cNvPr id="4" name="Cuadro de texto 2">
          <a:extLst>
            <a:ext uri="{FF2B5EF4-FFF2-40B4-BE49-F238E27FC236}">
              <a16:creationId xmlns:a16="http://schemas.microsoft.com/office/drawing/2014/main" id="{00000000-0008-0000-0400-000004000000}"/>
            </a:ext>
          </a:extLst>
        </xdr:cNvPr>
        <xdr:cNvSpPr txBox="1">
          <a:spLocks noChangeArrowheads="1"/>
        </xdr:cNvSpPr>
      </xdr:nvSpPr>
      <xdr:spPr bwMode="auto">
        <a:xfrm>
          <a:off x="750094" y="547687"/>
          <a:ext cx="2178843" cy="89296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lnSpc>
              <a:spcPct val="107000"/>
            </a:lnSpc>
            <a:spcAft>
              <a:spcPts val="800"/>
            </a:spcAft>
          </a:pPr>
          <a:endParaRPr lang="es-MX" sz="1100">
            <a:effectLst/>
            <a:highlight>
              <a:srgbClr val="FFFF00"/>
            </a:highlight>
            <a:latin typeface="Arial" panose="020B0604020202020204" pitchFamily="34" charset="0"/>
            <a:ea typeface="Calibri" panose="020F0502020204030204" pitchFamily="34" charset="0"/>
            <a:cs typeface="Times New Roman" panose="02020603050405020304" pitchFamily="18" charset="0"/>
          </a:endParaRPr>
        </a:p>
        <a:p>
          <a:pPr algn="ctr">
            <a:lnSpc>
              <a:spcPct val="107000"/>
            </a:lnSpc>
            <a:spcAft>
              <a:spcPts val="800"/>
            </a:spcAft>
          </a:pPr>
          <a:endParaRPr lang="es-MX"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editAs="oneCell">
    <xdr:from>
      <xdr:col>1</xdr:col>
      <xdr:colOff>35719</xdr:colOff>
      <xdr:row>2</xdr:row>
      <xdr:rowOff>47625</xdr:rowOff>
    </xdr:from>
    <xdr:to>
      <xdr:col>1</xdr:col>
      <xdr:colOff>2140924</xdr:colOff>
      <xdr:row>3</xdr:row>
      <xdr:rowOff>190501</xdr:rowOff>
    </xdr:to>
    <xdr:pic>
      <xdr:nvPicPr>
        <xdr:cNvPr id="3" name="Imagen 2">
          <a:extLst>
            <a:ext uri="{FF2B5EF4-FFF2-40B4-BE49-F238E27FC236}">
              <a16:creationId xmlns:a16="http://schemas.microsoft.com/office/drawing/2014/main" id="{A3AA20D8-57DB-4469-AAFE-99AD23A325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7719" y="666750"/>
          <a:ext cx="2105205" cy="71437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uario\Desktop\C.P.%20Hiram\Trabajo%20C.P.%20Hiram\Mapa%20de%20Riesgos%20PTAR\Formato%20ARI%2001.%20Mapa%20de%20riesgos%20y%20PT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del Formato"/>
      <sheetName val="Información General"/>
      <sheetName val="Matriz_V8"/>
      <sheetName val=" Mapa de Riesgos"/>
      <sheetName val="PTAR 2018"/>
      <sheetName val="Formato ARI 01"/>
    </sheetNames>
    <definedNames>
      <definedName name="im"/>
    </definedNames>
    <sheetDataSet>
      <sheetData sheetId="0" refreshError="1"/>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B1:C219"/>
  <sheetViews>
    <sheetView topLeftCell="A181" zoomScaleNormal="100" workbookViewId="0">
      <selection activeCell="C55" sqref="C55"/>
    </sheetView>
  </sheetViews>
  <sheetFormatPr defaultColWidth="11.42578125" defaultRowHeight="15"/>
  <cols>
    <col min="1" max="1" width="10.5703125" customWidth="1"/>
    <col min="2" max="2" width="4.42578125" customWidth="1"/>
    <col min="3" max="3" width="95.7109375" style="172" customWidth="1"/>
  </cols>
  <sheetData>
    <row r="1" spans="3:3">
      <c r="C1" s="173"/>
    </row>
    <row r="2" spans="3:3" ht="15.75">
      <c r="C2" s="15" t="s">
        <v>0</v>
      </c>
    </row>
    <row r="3" spans="3:3" ht="15.75">
      <c r="C3" s="15" t="s">
        <v>1</v>
      </c>
    </row>
    <row r="4" spans="3:3" ht="15.75">
      <c r="C4" s="16"/>
    </row>
    <row r="5" spans="3:3" ht="15.75">
      <c r="C5" s="17" t="s">
        <v>2</v>
      </c>
    </row>
    <row r="6" spans="3:3">
      <c r="C6" s="6"/>
    </row>
    <row r="7" spans="3:3" ht="45">
      <c r="C7" s="1" t="s">
        <v>3</v>
      </c>
    </row>
    <row r="8" spans="3:3">
      <c r="C8" s="1"/>
    </row>
    <row r="9" spans="3:3">
      <c r="C9" s="1" t="s">
        <v>4</v>
      </c>
    </row>
    <row r="10" spans="3:3">
      <c r="C10" s="1"/>
    </row>
    <row r="11" spans="3:3" ht="45">
      <c r="C11" s="1" t="s">
        <v>5</v>
      </c>
    </row>
    <row r="12" spans="3:3">
      <c r="C12" s="1"/>
    </row>
    <row r="13" spans="3:3" ht="45">
      <c r="C13" s="1" t="s">
        <v>6</v>
      </c>
    </row>
    <row r="14" spans="3:3">
      <c r="C14" s="1"/>
    </row>
    <row r="15" spans="3:3" ht="30">
      <c r="C15" s="1" t="s">
        <v>7</v>
      </c>
    </row>
    <row r="16" spans="3:3">
      <c r="C16" s="1"/>
    </row>
    <row r="17" spans="3:3">
      <c r="C17" s="1" t="s">
        <v>8</v>
      </c>
    </row>
    <row r="18" spans="3:3">
      <c r="C18" s="1"/>
    </row>
    <row r="19" spans="3:3">
      <c r="C19" s="2" t="s">
        <v>9</v>
      </c>
    </row>
    <row r="20" spans="3:3">
      <c r="C20" s="6"/>
    </row>
    <row r="21" spans="3:3" ht="45">
      <c r="C21" s="175" t="s">
        <v>10</v>
      </c>
    </row>
    <row r="22" spans="3:3">
      <c r="C22" s="6"/>
    </row>
    <row r="23" spans="3:3" ht="21">
      <c r="C23" s="3" t="s">
        <v>11</v>
      </c>
    </row>
    <row r="24" spans="3:3">
      <c r="C24" s="6"/>
    </row>
    <row r="25" spans="3:3">
      <c r="C25" s="4" t="s">
        <v>12</v>
      </c>
    </row>
    <row r="26" spans="3:3" ht="30">
      <c r="C26" s="5" t="s">
        <v>13</v>
      </c>
    </row>
    <row r="27" spans="3:3">
      <c r="C27" s="6"/>
    </row>
    <row r="28" spans="3:3" ht="30">
      <c r="C28" s="6" t="s">
        <v>14</v>
      </c>
    </row>
    <row r="29" spans="3:3">
      <c r="C29" s="6"/>
    </row>
    <row r="30" spans="3:3" ht="30">
      <c r="C30" s="6" t="s">
        <v>15</v>
      </c>
    </row>
    <row r="31" spans="3:3">
      <c r="C31" s="6"/>
    </row>
    <row r="32" spans="3:3">
      <c r="C32" s="6" t="s">
        <v>16</v>
      </c>
    </row>
    <row r="33" spans="3:3">
      <c r="C33" s="6"/>
    </row>
    <row r="34" spans="3:3" ht="30">
      <c r="C34" s="6" t="s">
        <v>17</v>
      </c>
    </row>
    <row r="35" spans="3:3">
      <c r="C35" s="6"/>
    </row>
    <row r="36" spans="3:3" ht="45">
      <c r="C36" s="6" t="s">
        <v>18</v>
      </c>
    </row>
    <row r="37" spans="3:3">
      <c r="C37" s="6"/>
    </row>
    <row r="38" spans="3:3" ht="60">
      <c r="C38" s="6" t="s">
        <v>19</v>
      </c>
    </row>
    <row r="39" spans="3:3">
      <c r="C39" s="6"/>
    </row>
    <row r="40" spans="3:3">
      <c r="C40" s="4" t="s">
        <v>20</v>
      </c>
    </row>
    <row r="41" spans="3:3" ht="30">
      <c r="C41" s="5" t="s">
        <v>21</v>
      </c>
    </row>
    <row r="42" spans="3:3">
      <c r="C42" s="6"/>
    </row>
    <row r="43" spans="3:3">
      <c r="C43" s="7" t="s">
        <v>22</v>
      </c>
    </row>
    <row r="44" spans="3:3">
      <c r="C44" s="6"/>
    </row>
    <row r="45" spans="3:3" ht="30">
      <c r="C45" s="6" t="s">
        <v>23</v>
      </c>
    </row>
    <row r="46" spans="3:3">
      <c r="C46" s="6"/>
    </row>
    <row r="47" spans="3:3" ht="30">
      <c r="C47" s="6" t="s">
        <v>24</v>
      </c>
    </row>
    <row r="48" spans="3:3">
      <c r="C48" s="6"/>
    </row>
    <row r="49" spans="3:3">
      <c r="C49" s="6" t="s">
        <v>25</v>
      </c>
    </row>
    <row r="50" spans="3:3">
      <c r="C50" s="6"/>
    </row>
    <row r="51" spans="3:3">
      <c r="C51" s="6" t="s">
        <v>26</v>
      </c>
    </row>
    <row r="52" spans="3:3">
      <c r="C52" s="6"/>
    </row>
    <row r="53" spans="3:3" ht="39.75" customHeight="1">
      <c r="C53" s="6" t="s">
        <v>27</v>
      </c>
    </row>
    <row r="54" spans="3:3">
      <c r="C54" s="6"/>
    </row>
    <row r="55" spans="3:3">
      <c r="C55" s="6" t="s">
        <v>28</v>
      </c>
    </row>
    <row r="56" spans="3:3">
      <c r="C56" s="6"/>
    </row>
    <row r="57" spans="3:3" ht="45">
      <c r="C57" s="8" t="s">
        <v>29</v>
      </c>
    </row>
    <row r="58" spans="3:3">
      <c r="C58" s="6"/>
    </row>
    <row r="59" spans="3:3">
      <c r="C59" s="6" t="s">
        <v>30</v>
      </c>
    </row>
    <row r="60" spans="3:3">
      <c r="C60" s="6"/>
    </row>
    <row r="61" spans="3:3">
      <c r="C61" s="9" t="s">
        <v>31</v>
      </c>
    </row>
    <row r="62" spans="3:3">
      <c r="C62" s="6"/>
    </row>
    <row r="63" spans="3:3">
      <c r="C63" s="6"/>
    </row>
    <row r="64" spans="3:3">
      <c r="C64" s="6"/>
    </row>
    <row r="65" spans="3:3">
      <c r="C65" s="6"/>
    </row>
    <row r="66" spans="3:3">
      <c r="C66" s="6"/>
    </row>
    <row r="67" spans="3:3">
      <c r="C67" s="6"/>
    </row>
    <row r="68" spans="3:3">
      <c r="C68" s="6"/>
    </row>
    <row r="69" spans="3:3">
      <c r="C69" s="6"/>
    </row>
    <row r="70" spans="3:3">
      <c r="C70" s="6"/>
    </row>
    <row r="71" spans="3:3" ht="30">
      <c r="C71" s="6" t="s">
        <v>32</v>
      </c>
    </row>
    <row r="72" spans="3:3">
      <c r="C72" s="6"/>
    </row>
    <row r="73" spans="3:3" ht="45">
      <c r="C73" s="6" t="s">
        <v>33</v>
      </c>
    </row>
    <row r="74" spans="3:3">
      <c r="C74" s="6"/>
    </row>
    <row r="75" spans="3:3" ht="30">
      <c r="C75" s="6" t="s">
        <v>34</v>
      </c>
    </row>
    <row r="76" spans="3:3">
      <c r="C76" s="6"/>
    </row>
    <row r="77" spans="3:3" ht="30">
      <c r="C77" s="6" t="s">
        <v>35</v>
      </c>
    </row>
    <row r="78" spans="3:3">
      <c r="C78" s="6"/>
    </row>
    <row r="79" spans="3:3">
      <c r="C79" s="10" t="s">
        <v>36</v>
      </c>
    </row>
    <row r="80" spans="3:3">
      <c r="C80" s="6"/>
    </row>
    <row r="81" spans="3:3" ht="30">
      <c r="C81" s="6" t="s">
        <v>37</v>
      </c>
    </row>
    <row r="82" spans="3:3">
      <c r="C82" s="6"/>
    </row>
    <row r="83" spans="3:3">
      <c r="C83" s="11" t="s">
        <v>38</v>
      </c>
    </row>
    <row r="84" spans="3:3">
      <c r="C84" s="6"/>
    </row>
    <row r="85" spans="3:3" ht="30">
      <c r="C85" s="6" t="s">
        <v>39</v>
      </c>
    </row>
    <row r="86" spans="3:3" ht="30">
      <c r="C86" s="6" t="s">
        <v>40</v>
      </c>
    </row>
    <row r="87" spans="3:3" ht="45">
      <c r="C87" s="6" t="s">
        <v>41</v>
      </c>
    </row>
    <row r="88" spans="3:3">
      <c r="C88" s="6" t="s">
        <v>42</v>
      </c>
    </row>
    <row r="89" spans="3:3" ht="30">
      <c r="C89" s="6" t="s">
        <v>43</v>
      </c>
    </row>
    <row r="90" spans="3:3" ht="30">
      <c r="C90" s="6" t="s">
        <v>44</v>
      </c>
    </row>
    <row r="91" spans="3:3" ht="30">
      <c r="C91" s="6" t="s">
        <v>45</v>
      </c>
    </row>
    <row r="92" spans="3:3">
      <c r="C92" s="6"/>
    </row>
    <row r="93" spans="3:3">
      <c r="C93" s="11" t="s">
        <v>46</v>
      </c>
    </row>
    <row r="94" spans="3:3">
      <c r="C94" s="6"/>
    </row>
    <row r="95" spans="3:3" ht="30">
      <c r="C95" s="6" t="s">
        <v>47</v>
      </c>
    </row>
    <row r="96" spans="3:3">
      <c r="C96" s="6" t="s">
        <v>48</v>
      </c>
    </row>
    <row r="97" spans="3:3">
      <c r="C97" s="6"/>
    </row>
    <row r="98" spans="3:3" ht="30">
      <c r="C98" s="6" t="s">
        <v>49</v>
      </c>
    </row>
    <row r="99" spans="3:3">
      <c r="C99" s="6"/>
    </row>
    <row r="100" spans="3:3" ht="60">
      <c r="C100" s="6" t="s">
        <v>50</v>
      </c>
    </row>
    <row r="101" spans="3:3">
      <c r="C101" s="6"/>
    </row>
    <row r="102" spans="3:3" ht="30">
      <c r="C102" s="6" t="s">
        <v>51</v>
      </c>
    </row>
    <row r="103" spans="3:3">
      <c r="C103" s="6"/>
    </row>
    <row r="104" spans="3:3">
      <c r="C104" s="6"/>
    </row>
    <row r="105" spans="3:3">
      <c r="C105" s="6"/>
    </row>
    <row r="106" spans="3:3">
      <c r="C106" s="6"/>
    </row>
    <row r="107" spans="3:3">
      <c r="C107" s="6"/>
    </row>
    <row r="108" spans="3:3">
      <c r="C108" s="6"/>
    </row>
    <row r="109" spans="3:3">
      <c r="C109" s="6"/>
    </row>
    <row r="110" spans="3:3">
      <c r="C110" s="6"/>
    </row>
    <row r="111" spans="3:3">
      <c r="C111" s="6"/>
    </row>
    <row r="112" spans="3:3">
      <c r="C112" s="6"/>
    </row>
    <row r="113" spans="3:3">
      <c r="C113" s="6"/>
    </row>
    <row r="114" spans="3:3">
      <c r="C114" s="6"/>
    </row>
    <row r="115" spans="3:3">
      <c r="C115" s="6"/>
    </row>
    <row r="116" spans="3:3">
      <c r="C116" s="6"/>
    </row>
    <row r="117" spans="3:3">
      <c r="C117" s="6"/>
    </row>
    <row r="118" spans="3:3">
      <c r="C118" s="6"/>
    </row>
    <row r="119" spans="3:3" ht="30">
      <c r="C119" s="6" t="s">
        <v>52</v>
      </c>
    </row>
    <row r="120" spans="3:3">
      <c r="C120" s="6"/>
    </row>
    <row r="121" spans="3:3">
      <c r="C121" s="6"/>
    </row>
    <row r="122" spans="3:3">
      <c r="C122" s="6"/>
    </row>
    <row r="123" spans="3:3">
      <c r="C123" s="6"/>
    </row>
    <row r="124" spans="3:3">
      <c r="C124" s="6"/>
    </row>
    <row r="125" spans="3:3">
      <c r="C125" s="6"/>
    </row>
    <row r="126" spans="3:3">
      <c r="C126" s="6"/>
    </row>
    <row r="127" spans="3:3">
      <c r="C127" s="6"/>
    </row>
    <row r="128" spans="3:3">
      <c r="C128" s="6"/>
    </row>
    <row r="129" spans="3:3">
      <c r="C129" s="6"/>
    </row>
    <row r="130" spans="3:3">
      <c r="C130" s="6"/>
    </row>
    <row r="131" spans="3:3">
      <c r="C131" s="6"/>
    </row>
    <row r="132" spans="3:3">
      <c r="C132" s="6"/>
    </row>
    <row r="133" spans="3:3">
      <c r="C133" s="6"/>
    </row>
    <row r="134" spans="3:3">
      <c r="C134" s="6"/>
    </row>
    <row r="135" spans="3:3">
      <c r="C135" s="6"/>
    </row>
    <row r="136" spans="3:3">
      <c r="C136" s="7" t="s">
        <v>53</v>
      </c>
    </row>
    <row r="137" spans="3:3">
      <c r="C137" s="6"/>
    </row>
    <row r="138" spans="3:3" ht="30">
      <c r="C138" s="6" t="s">
        <v>54</v>
      </c>
    </row>
    <row r="139" spans="3:3">
      <c r="C139" s="6"/>
    </row>
    <row r="140" spans="3:3" ht="30">
      <c r="C140" s="6" t="s">
        <v>55</v>
      </c>
    </row>
    <row r="141" spans="3:3">
      <c r="C141" s="6"/>
    </row>
    <row r="142" spans="3:3" ht="30">
      <c r="C142" s="6" t="s">
        <v>56</v>
      </c>
    </row>
    <row r="143" spans="3:3">
      <c r="C143" s="6"/>
    </row>
    <row r="144" spans="3:3" ht="30">
      <c r="C144" s="6" t="s">
        <v>57</v>
      </c>
    </row>
    <row r="145" spans="3:3">
      <c r="C145" s="6"/>
    </row>
    <row r="146" spans="3:3" ht="30">
      <c r="C146" s="6" t="s">
        <v>58</v>
      </c>
    </row>
    <row r="147" spans="3:3">
      <c r="C147" s="6"/>
    </row>
    <row r="148" spans="3:3">
      <c r="C148" s="6" t="s">
        <v>59</v>
      </c>
    </row>
    <row r="149" spans="3:3">
      <c r="C149" s="6"/>
    </row>
    <row r="150" spans="3:3">
      <c r="C150" s="6" t="s">
        <v>60</v>
      </c>
    </row>
    <row r="151" spans="3:3">
      <c r="C151" s="6" t="s">
        <v>61</v>
      </c>
    </row>
    <row r="152" spans="3:3">
      <c r="C152" s="6" t="s">
        <v>62</v>
      </c>
    </row>
    <row r="153" spans="3:3">
      <c r="C153" s="6" t="s">
        <v>63</v>
      </c>
    </row>
    <row r="154" spans="3:3">
      <c r="C154" s="6"/>
    </row>
    <row r="155" spans="3:3" ht="30">
      <c r="C155" s="6" t="s">
        <v>64</v>
      </c>
    </row>
    <row r="156" spans="3:3">
      <c r="C156" s="6"/>
    </row>
    <row r="157" spans="3:3" ht="30">
      <c r="C157" s="12" t="s">
        <v>65</v>
      </c>
    </row>
    <row r="158" spans="3:3">
      <c r="C158" s="6"/>
    </row>
    <row r="159" spans="3:3" ht="42" customHeight="1">
      <c r="C159" s="6" t="s">
        <v>66</v>
      </c>
    </row>
    <row r="160" spans="3:3">
      <c r="C160" s="6"/>
    </row>
    <row r="161" spans="3:3" ht="30">
      <c r="C161" s="6" t="s">
        <v>67</v>
      </c>
    </row>
    <row r="162" spans="3:3">
      <c r="C162" s="6"/>
    </row>
    <row r="163" spans="3:3">
      <c r="C163" s="6" t="s">
        <v>68</v>
      </c>
    </row>
    <row r="164" spans="3:3">
      <c r="C164" s="6"/>
    </row>
    <row r="165" spans="3:3" ht="30">
      <c r="C165" s="6" t="s">
        <v>69</v>
      </c>
    </row>
    <row r="166" spans="3:3">
      <c r="C166" s="6"/>
    </row>
    <row r="167" spans="3:3">
      <c r="C167" s="7" t="s">
        <v>70</v>
      </c>
    </row>
    <row r="168" spans="3:3">
      <c r="C168" s="6"/>
    </row>
    <row r="169" spans="3:3" ht="48.75" customHeight="1">
      <c r="C169" s="6" t="s">
        <v>71</v>
      </c>
    </row>
    <row r="170" spans="3:3">
      <c r="C170" s="6"/>
    </row>
    <row r="171" spans="3:3">
      <c r="C171" s="6" t="s">
        <v>72</v>
      </c>
    </row>
    <row r="172" spans="3:3">
      <c r="C172" s="6"/>
    </row>
    <row r="173" spans="3:3" ht="30">
      <c r="C173" s="6" t="s">
        <v>73</v>
      </c>
    </row>
    <row r="174" spans="3:3">
      <c r="C174" s="6"/>
    </row>
    <row r="175" spans="3:3" ht="30">
      <c r="C175" s="6" t="s">
        <v>74</v>
      </c>
    </row>
    <row r="176" spans="3:3">
      <c r="C176" s="6"/>
    </row>
    <row r="177" spans="3:3" ht="45">
      <c r="C177" s="6" t="s">
        <v>75</v>
      </c>
    </row>
    <row r="178" spans="3:3">
      <c r="C178" s="6"/>
    </row>
    <row r="179" spans="3:3">
      <c r="C179" s="7" t="s">
        <v>76</v>
      </c>
    </row>
    <row r="180" spans="3:3">
      <c r="C180" s="6"/>
    </row>
    <row r="181" spans="3:3" ht="45">
      <c r="C181" s="6" t="s">
        <v>77</v>
      </c>
    </row>
    <row r="182" spans="3:3">
      <c r="C182" s="6"/>
    </row>
    <row r="183" spans="3:3">
      <c r="C183" s="7" t="s">
        <v>78</v>
      </c>
    </row>
    <row r="184" spans="3:3">
      <c r="C184" s="6"/>
    </row>
    <row r="185" spans="3:3" ht="45">
      <c r="C185" s="6" t="s">
        <v>79</v>
      </c>
    </row>
    <row r="186" spans="3:3">
      <c r="C186" s="6"/>
    </row>
    <row r="187" spans="3:3" ht="30">
      <c r="C187" s="6" t="s">
        <v>80</v>
      </c>
    </row>
    <row r="188" spans="3:3">
      <c r="C188" s="6"/>
    </row>
    <row r="189" spans="3:3" ht="60">
      <c r="C189" s="6" t="s">
        <v>81</v>
      </c>
    </row>
    <row r="190" spans="3:3" ht="45">
      <c r="C190" s="6" t="s">
        <v>82</v>
      </c>
    </row>
    <row r="191" spans="3:3" ht="60">
      <c r="C191" s="6" t="s">
        <v>83</v>
      </c>
    </row>
    <row r="192" spans="3:3" ht="60">
      <c r="C192" s="6" t="s">
        <v>84</v>
      </c>
    </row>
    <row r="193" spans="3:3" ht="30">
      <c r="C193" s="6" t="s">
        <v>85</v>
      </c>
    </row>
    <row r="194" spans="3:3" ht="30">
      <c r="C194" s="6" t="s">
        <v>86</v>
      </c>
    </row>
    <row r="195" spans="3:3" ht="45">
      <c r="C195" s="6" t="s">
        <v>87</v>
      </c>
    </row>
    <row r="196" spans="3:3" ht="45">
      <c r="C196" s="6" t="s">
        <v>88</v>
      </c>
    </row>
    <row r="197" spans="3:3">
      <c r="C197" s="6"/>
    </row>
    <row r="198" spans="3:3" ht="70.5" customHeight="1">
      <c r="C198" s="6" t="s">
        <v>89</v>
      </c>
    </row>
    <row r="199" spans="3:3">
      <c r="C199" s="6"/>
    </row>
    <row r="200" spans="3:3" ht="30">
      <c r="C200" s="6" t="s">
        <v>90</v>
      </c>
    </row>
    <row r="201" spans="3:3">
      <c r="C201" s="6"/>
    </row>
    <row r="202" spans="3:3">
      <c r="C202" s="4" t="s">
        <v>91</v>
      </c>
    </row>
    <row r="203" spans="3:3" ht="30">
      <c r="C203" s="13" t="s">
        <v>92</v>
      </c>
    </row>
    <row r="204" spans="3:3">
      <c r="C204" s="6"/>
    </row>
    <row r="205" spans="3:3" ht="60">
      <c r="C205" s="6" t="s">
        <v>93</v>
      </c>
    </row>
    <row r="206" spans="3:3">
      <c r="C206" s="6"/>
    </row>
    <row r="207" spans="3:3" ht="30">
      <c r="C207" s="6" t="s">
        <v>94</v>
      </c>
    </row>
    <row r="208" spans="3:3">
      <c r="C208" s="6"/>
    </row>
    <row r="209" spans="2:3" ht="30">
      <c r="C209" s="6" t="s">
        <v>95</v>
      </c>
    </row>
    <row r="210" spans="2:3">
      <c r="C210" s="6"/>
    </row>
    <row r="211" spans="2:3" ht="30">
      <c r="C211" s="6" t="s">
        <v>96</v>
      </c>
    </row>
    <row r="212" spans="2:3">
      <c r="C212" s="6"/>
    </row>
    <row r="213" spans="2:3" ht="30">
      <c r="C213" s="6" t="s">
        <v>97</v>
      </c>
    </row>
    <row r="214" spans="2:3">
      <c r="C214" s="6"/>
    </row>
    <row r="215" spans="2:3" ht="37.5" customHeight="1">
      <c r="C215" s="177" t="s">
        <v>98</v>
      </c>
    </row>
    <row r="216" spans="2:3">
      <c r="B216" s="176"/>
      <c r="C216" s="6"/>
    </row>
    <row r="217" spans="2:3">
      <c r="C217" s="14" t="s">
        <v>99</v>
      </c>
    </row>
    <row r="218" spans="2:3" ht="60">
      <c r="C218" s="6" t="s">
        <v>100</v>
      </c>
    </row>
    <row r="219" spans="2:3" ht="15.75" thickBot="1">
      <c r="C219" s="174"/>
    </row>
  </sheetData>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tabColor theme="8" tint="0.59999389629810485"/>
    <pageSetUpPr autoPageBreaks="0"/>
  </sheetPr>
  <dimension ref="A1:O119"/>
  <sheetViews>
    <sheetView showGridLines="0" showRowColHeaders="0" showZeros="0" showOutlineSymbols="0" zoomScaleNormal="125" workbookViewId="0">
      <selection activeCell="E11" sqref="E11:I11"/>
    </sheetView>
  </sheetViews>
  <sheetFormatPr defaultColWidth="0" defaultRowHeight="13.5" customHeight="1" zeroHeight="1"/>
  <cols>
    <col min="1" max="1" width="1" style="19" customWidth="1"/>
    <col min="2" max="2" width="0.85546875" style="19" customWidth="1"/>
    <col min="3" max="3" width="14.7109375" style="19" customWidth="1"/>
    <col min="4" max="4" width="7.42578125" style="19" customWidth="1"/>
    <col min="5" max="5" width="5.140625" style="19" customWidth="1"/>
    <col min="6" max="6" width="10.5703125" style="19" customWidth="1"/>
    <col min="7" max="7" width="16.42578125" style="19" customWidth="1"/>
    <col min="8" max="8" width="15.7109375" style="19" customWidth="1"/>
    <col min="9" max="9" width="20.140625" style="19" customWidth="1"/>
    <col min="10" max="10" width="12.42578125" style="19" customWidth="1"/>
    <col min="11" max="11" width="13.5703125" style="19" customWidth="1"/>
    <col min="12" max="12" width="12.140625" style="19" customWidth="1"/>
    <col min="13" max="13" width="13.85546875" style="19" hidden="1" customWidth="1"/>
    <col min="14" max="14" width="1" style="18" customWidth="1"/>
    <col min="15" max="15" width="1.28515625" style="19" hidden="1" customWidth="1"/>
    <col min="16" max="256" width="0" style="19" hidden="1"/>
    <col min="257" max="257" width="1" style="19" customWidth="1"/>
    <col min="258" max="258" width="0.85546875" style="19" customWidth="1"/>
    <col min="259" max="259" width="14.7109375" style="19" customWidth="1"/>
    <col min="260" max="260" width="7.42578125" style="19" customWidth="1"/>
    <col min="261" max="261" width="5.140625" style="19" customWidth="1"/>
    <col min="262" max="262" width="10.5703125" style="19" customWidth="1"/>
    <col min="263" max="263" width="16.42578125" style="19" customWidth="1"/>
    <col min="264" max="264" width="15.7109375" style="19" customWidth="1"/>
    <col min="265" max="265" width="20.140625" style="19" customWidth="1"/>
    <col min="266" max="266" width="12.42578125" style="19" customWidth="1"/>
    <col min="267" max="267" width="13.5703125" style="19" customWidth="1"/>
    <col min="268" max="268" width="12.140625" style="19" customWidth="1"/>
    <col min="269" max="269" width="0" style="19" hidden="1" customWidth="1"/>
    <col min="270" max="270" width="1" style="19" customWidth="1"/>
    <col min="271" max="271" width="0" style="19" hidden="1" customWidth="1"/>
    <col min="272" max="512" width="0" style="19" hidden="1"/>
    <col min="513" max="513" width="1" style="19" customWidth="1"/>
    <col min="514" max="514" width="0.85546875" style="19" customWidth="1"/>
    <col min="515" max="515" width="14.7109375" style="19" customWidth="1"/>
    <col min="516" max="516" width="7.42578125" style="19" customWidth="1"/>
    <col min="517" max="517" width="5.140625" style="19" customWidth="1"/>
    <col min="518" max="518" width="10.5703125" style="19" customWidth="1"/>
    <col min="519" max="519" width="16.42578125" style="19" customWidth="1"/>
    <col min="520" max="520" width="15.7109375" style="19" customWidth="1"/>
    <col min="521" max="521" width="20.140625" style="19" customWidth="1"/>
    <col min="522" max="522" width="12.42578125" style="19" customWidth="1"/>
    <col min="523" max="523" width="13.5703125" style="19" customWidth="1"/>
    <col min="524" max="524" width="12.140625" style="19" customWidth="1"/>
    <col min="525" max="525" width="0" style="19" hidden="1" customWidth="1"/>
    <col min="526" max="526" width="1" style="19" customWidth="1"/>
    <col min="527" max="527" width="0" style="19" hidden="1" customWidth="1"/>
    <col min="528" max="768" width="0" style="19" hidden="1"/>
    <col min="769" max="769" width="1" style="19" customWidth="1"/>
    <col min="770" max="770" width="0.85546875" style="19" customWidth="1"/>
    <col min="771" max="771" width="14.7109375" style="19" customWidth="1"/>
    <col min="772" max="772" width="7.42578125" style="19" customWidth="1"/>
    <col min="773" max="773" width="5.140625" style="19" customWidth="1"/>
    <col min="774" max="774" width="10.5703125" style="19" customWidth="1"/>
    <col min="775" max="775" width="16.42578125" style="19" customWidth="1"/>
    <col min="776" max="776" width="15.7109375" style="19" customWidth="1"/>
    <col min="777" max="777" width="20.140625" style="19" customWidth="1"/>
    <col min="778" max="778" width="12.42578125" style="19" customWidth="1"/>
    <col min="779" max="779" width="13.5703125" style="19" customWidth="1"/>
    <col min="780" max="780" width="12.140625" style="19" customWidth="1"/>
    <col min="781" max="781" width="0" style="19" hidden="1" customWidth="1"/>
    <col min="782" max="782" width="1" style="19" customWidth="1"/>
    <col min="783" max="783" width="0" style="19" hidden="1" customWidth="1"/>
    <col min="784" max="1024" width="0" style="19" hidden="1"/>
    <col min="1025" max="1025" width="1" style="19" customWidth="1"/>
    <col min="1026" max="1026" width="0.85546875" style="19" customWidth="1"/>
    <col min="1027" max="1027" width="14.7109375" style="19" customWidth="1"/>
    <col min="1028" max="1028" width="7.42578125" style="19" customWidth="1"/>
    <col min="1029" max="1029" width="5.140625" style="19" customWidth="1"/>
    <col min="1030" max="1030" width="10.5703125" style="19" customWidth="1"/>
    <col min="1031" max="1031" width="16.42578125" style="19" customWidth="1"/>
    <col min="1032" max="1032" width="15.7109375" style="19" customWidth="1"/>
    <col min="1033" max="1033" width="20.140625" style="19" customWidth="1"/>
    <col min="1034" max="1034" width="12.42578125" style="19" customWidth="1"/>
    <col min="1035" max="1035" width="13.5703125" style="19" customWidth="1"/>
    <col min="1036" max="1036" width="12.140625" style="19" customWidth="1"/>
    <col min="1037" max="1037" width="0" style="19" hidden="1" customWidth="1"/>
    <col min="1038" max="1038" width="1" style="19" customWidth="1"/>
    <col min="1039" max="1039" width="0" style="19" hidden="1" customWidth="1"/>
    <col min="1040" max="1280" width="0" style="19" hidden="1"/>
    <col min="1281" max="1281" width="1" style="19" customWidth="1"/>
    <col min="1282" max="1282" width="0.85546875" style="19" customWidth="1"/>
    <col min="1283" max="1283" width="14.7109375" style="19" customWidth="1"/>
    <col min="1284" max="1284" width="7.42578125" style="19" customWidth="1"/>
    <col min="1285" max="1285" width="5.140625" style="19" customWidth="1"/>
    <col min="1286" max="1286" width="10.5703125" style="19" customWidth="1"/>
    <col min="1287" max="1287" width="16.42578125" style="19" customWidth="1"/>
    <col min="1288" max="1288" width="15.7109375" style="19" customWidth="1"/>
    <col min="1289" max="1289" width="20.140625" style="19" customWidth="1"/>
    <col min="1290" max="1290" width="12.42578125" style="19" customWidth="1"/>
    <col min="1291" max="1291" width="13.5703125" style="19" customWidth="1"/>
    <col min="1292" max="1292" width="12.140625" style="19" customWidth="1"/>
    <col min="1293" max="1293" width="0" style="19" hidden="1" customWidth="1"/>
    <col min="1294" max="1294" width="1" style="19" customWidth="1"/>
    <col min="1295" max="1295" width="0" style="19" hidden="1" customWidth="1"/>
    <col min="1296" max="1536" width="0" style="19" hidden="1"/>
    <col min="1537" max="1537" width="1" style="19" customWidth="1"/>
    <col min="1538" max="1538" width="0.85546875" style="19" customWidth="1"/>
    <col min="1539" max="1539" width="14.7109375" style="19" customWidth="1"/>
    <col min="1540" max="1540" width="7.42578125" style="19" customWidth="1"/>
    <col min="1541" max="1541" width="5.140625" style="19" customWidth="1"/>
    <col min="1542" max="1542" width="10.5703125" style="19" customWidth="1"/>
    <col min="1543" max="1543" width="16.42578125" style="19" customWidth="1"/>
    <col min="1544" max="1544" width="15.7109375" style="19" customWidth="1"/>
    <col min="1545" max="1545" width="20.140625" style="19" customWidth="1"/>
    <col min="1546" max="1546" width="12.42578125" style="19" customWidth="1"/>
    <col min="1547" max="1547" width="13.5703125" style="19" customWidth="1"/>
    <col min="1548" max="1548" width="12.140625" style="19" customWidth="1"/>
    <col min="1549" max="1549" width="0" style="19" hidden="1" customWidth="1"/>
    <col min="1550" max="1550" width="1" style="19" customWidth="1"/>
    <col min="1551" max="1551" width="0" style="19" hidden="1" customWidth="1"/>
    <col min="1552" max="1792" width="0" style="19" hidden="1"/>
    <col min="1793" max="1793" width="1" style="19" customWidth="1"/>
    <col min="1794" max="1794" width="0.85546875" style="19" customWidth="1"/>
    <col min="1795" max="1795" width="14.7109375" style="19" customWidth="1"/>
    <col min="1796" max="1796" width="7.42578125" style="19" customWidth="1"/>
    <col min="1797" max="1797" width="5.140625" style="19" customWidth="1"/>
    <col min="1798" max="1798" width="10.5703125" style="19" customWidth="1"/>
    <col min="1799" max="1799" width="16.42578125" style="19" customWidth="1"/>
    <col min="1800" max="1800" width="15.7109375" style="19" customWidth="1"/>
    <col min="1801" max="1801" width="20.140625" style="19" customWidth="1"/>
    <col min="1802" max="1802" width="12.42578125" style="19" customWidth="1"/>
    <col min="1803" max="1803" width="13.5703125" style="19" customWidth="1"/>
    <col min="1804" max="1804" width="12.140625" style="19" customWidth="1"/>
    <col min="1805" max="1805" width="0" style="19" hidden="1" customWidth="1"/>
    <col min="1806" max="1806" width="1" style="19" customWidth="1"/>
    <col min="1807" max="1807" width="0" style="19" hidden="1" customWidth="1"/>
    <col min="1808" max="2048" width="0" style="19" hidden="1"/>
    <col min="2049" max="2049" width="1" style="19" customWidth="1"/>
    <col min="2050" max="2050" width="0.85546875" style="19" customWidth="1"/>
    <col min="2051" max="2051" width="14.7109375" style="19" customWidth="1"/>
    <col min="2052" max="2052" width="7.42578125" style="19" customWidth="1"/>
    <col min="2053" max="2053" width="5.140625" style="19" customWidth="1"/>
    <col min="2054" max="2054" width="10.5703125" style="19" customWidth="1"/>
    <col min="2055" max="2055" width="16.42578125" style="19" customWidth="1"/>
    <col min="2056" max="2056" width="15.7109375" style="19" customWidth="1"/>
    <col min="2057" max="2057" width="20.140625" style="19" customWidth="1"/>
    <col min="2058" max="2058" width="12.42578125" style="19" customWidth="1"/>
    <col min="2059" max="2059" width="13.5703125" style="19" customWidth="1"/>
    <col min="2060" max="2060" width="12.140625" style="19" customWidth="1"/>
    <col min="2061" max="2061" width="0" style="19" hidden="1" customWidth="1"/>
    <col min="2062" max="2062" width="1" style="19" customWidth="1"/>
    <col min="2063" max="2063" width="0" style="19" hidden="1" customWidth="1"/>
    <col min="2064" max="2304" width="0" style="19" hidden="1"/>
    <col min="2305" max="2305" width="1" style="19" customWidth="1"/>
    <col min="2306" max="2306" width="0.85546875" style="19" customWidth="1"/>
    <col min="2307" max="2307" width="14.7109375" style="19" customWidth="1"/>
    <col min="2308" max="2308" width="7.42578125" style="19" customWidth="1"/>
    <col min="2309" max="2309" width="5.140625" style="19" customWidth="1"/>
    <col min="2310" max="2310" width="10.5703125" style="19" customWidth="1"/>
    <col min="2311" max="2311" width="16.42578125" style="19" customWidth="1"/>
    <col min="2312" max="2312" width="15.7109375" style="19" customWidth="1"/>
    <col min="2313" max="2313" width="20.140625" style="19" customWidth="1"/>
    <col min="2314" max="2314" width="12.42578125" style="19" customWidth="1"/>
    <col min="2315" max="2315" width="13.5703125" style="19" customWidth="1"/>
    <col min="2316" max="2316" width="12.140625" style="19" customWidth="1"/>
    <col min="2317" max="2317" width="0" style="19" hidden="1" customWidth="1"/>
    <col min="2318" max="2318" width="1" style="19" customWidth="1"/>
    <col min="2319" max="2319" width="0" style="19" hidden="1" customWidth="1"/>
    <col min="2320" max="2560" width="0" style="19" hidden="1"/>
    <col min="2561" max="2561" width="1" style="19" customWidth="1"/>
    <col min="2562" max="2562" width="0.85546875" style="19" customWidth="1"/>
    <col min="2563" max="2563" width="14.7109375" style="19" customWidth="1"/>
    <col min="2564" max="2564" width="7.42578125" style="19" customWidth="1"/>
    <col min="2565" max="2565" width="5.140625" style="19" customWidth="1"/>
    <col min="2566" max="2566" width="10.5703125" style="19" customWidth="1"/>
    <col min="2567" max="2567" width="16.42578125" style="19" customWidth="1"/>
    <col min="2568" max="2568" width="15.7109375" style="19" customWidth="1"/>
    <col min="2569" max="2569" width="20.140625" style="19" customWidth="1"/>
    <col min="2570" max="2570" width="12.42578125" style="19" customWidth="1"/>
    <col min="2571" max="2571" width="13.5703125" style="19" customWidth="1"/>
    <col min="2572" max="2572" width="12.140625" style="19" customWidth="1"/>
    <col min="2573" max="2573" width="0" style="19" hidden="1" customWidth="1"/>
    <col min="2574" max="2574" width="1" style="19" customWidth="1"/>
    <col min="2575" max="2575" width="0" style="19" hidden="1" customWidth="1"/>
    <col min="2576" max="2816" width="0" style="19" hidden="1"/>
    <col min="2817" max="2817" width="1" style="19" customWidth="1"/>
    <col min="2818" max="2818" width="0.85546875" style="19" customWidth="1"/>
    <col min="2819" max="2819" width="14.7109375" style="19" customWidth="1"/>
    <col min="2820" max="2820" width="7.42578125" style="19" customWidth="1"/>
    <col min="2821" max="2821" width="5.140625" style="19" customWidth="1"/>
    <col min="2822" max="2822" width="10.5703125" style="19" customWidth="1"/>
    <col min="2823" max="2823" width="16.42578125" style="19" customWidth="1"/>
    <col min="2824" max="2824" width="15.7109375" style="19" customWidth="1"/>
    <col min="2825" max="2825" width="20.140625" style="19" customWidth="1"/>
    <col min="2826" max="2826" width="12.42578125" style="19" customWidth="1"/>
    <col min="2827" max="2827" width="13.5703125" style="19" customWidth="1"/>
    <col min="2828" max="2828" width="12.140625" style="19" customWidth="1"/>
    <col min="2829" max="2829" width="0" style="19" hidden="1" customWidth="1"/>
    <col min="2830" max="2830" width="1" style="19" customWidth="1"/>
    <col min="2831" max="2831" width="0" style="19" hidden="1" customWidth="1"/>
    <col min="2832" max="3072" width="0" style="19" hidden="1"/>
    <col min="3073" max="3073" width="1" style="19" customWidth="1"/>
    <col min="3074" max="3074" width="0.85546875" style="19" customWidth="1"/>
    <col min="3075" max="3075" width="14.7109375" style="19" customWidth="1"/>
    <col min="3076" max="3076" width="7.42578125" style="19" customWidth="1"/>
    <col min="3077" max="3077" width="5.140625" style="19" customWidth="1"/>
    <col min="3078" max="3078" width="10.5703125" style="19" customWidth="1"/>
    <col min="3079" max="3079" width="16.42578125" style="19" customWidth="1"/>
    <col min="3080" max="3080" width="15.7109375" style="19" customWidth="1"/>
    <col min="3081" max="3081" width="20.140625" style="19" customWidth="1"/>
    <col min="3082" max="3082" width="12.42578125" style="19" customWidth="1"/>
    <col min="3083" max="3083" width="13.5703125" style="19" customWidth="1"/>
    <col min="3084" max="3084" width="12.140625" style="19" customWidth="1"/>
    <col min="3085" max="3085" width="0" style="19" hidden="1" customWidth="1"/>
    <col min="3086" max="3086" width="1" style="19" customWidth="1"/>
    <col min="3087" max="3087" width="0" style="19" hidden="1" customWidth="1"/>
    <col min="3088" max="3328" width="0" style="19" hidden="1"/>
    <col min="3329" max="3329" width="1" style="19" customWidth="1"/>
    <col min="3330" max="3330" width="0.85546875" style="19" customWidth="1"/>
    <col min="3331" max="3331" width="14.7109375" style="19" customWidth="1"/>
    <col min="3332" max="3332" width="7.42578125" style="19" customWidth="1"/>
    <col min="3333" max="3333" width="5.140625" style="19" customWidth="1"/>
    <col min="3334" max="3334" width="10.5703125" style="19" customWidth="1"/>
    <col min="3335" max="3335" width="16.42578125" style="19" customWidth="1"/>
    <col min="3336" max="3336" width="15.7109375" style="19" customWidth="1"/>
    <col min="3337" max="3337" width="20.140625" style="19" customWidth="1"/>
    <col min="3338" max="3338" width="12.42578125" style="19" customWidth="1"/>
    <col min="3339" max="3339" width="13.5703125" style="19" customWidth="1"/>
    <col min="3340" max="3340" width="12.140625" style="19" customWidth="1"/>
    <col min="3341" max="3341" width="0" style="19" hidden="1" customWidth="1"/>
    <col min="3342" max="3342" width="1" style="19" customWidth="1"/>
    <col min="3343" max="3343" width="0" style="19" hidden="1" customWidth="1"/>
    <col min="3344" max="3584" width="0" style="19" hidden="1"/>
    <col min="3585" max="3585" width="1" style="19" customWidth="1"/>
    <col min="3586" max="3586" width="0.85546875" style="19" customWidth="1"/>
    <col min="3587" max="3587" width="14.7109375" style="19" customWidth="1"/>
    <col min="3588" max="3588" width="7.42578125" style="19" customWidth="1"/>
    <col min="3589" max="3589" width="5.140625" style="19" customWidth="1"/>
    <col min="3590" max="3590" width="10.5703125" style="19" customWidth="1"/>
    <col min="3591" max="3591" width="16.42578125" style="19" customWidth="1"/>
    <col min="3592" max="3592" width="15.7109375" style="19" customWidth="1"/>
    <col min="3593" max="3593" width="20.140625" style="19" customWidth="1"/>
    <col min="3594" max="3594" width="12.42578125" style="19" customWidth="1"/>
    <col min="3595" max="3595" width="13.5703125" style="19" customWidth="1"/>
    <col min="3596" max="3596" width="12.140625" style="19" customWidth="1"/>
    <col min="3597" max="3597" width="0" style="19" hidden="1" customWidth="1"/>
    <col min="3598" max="3598" width="1" style="19" customWidth="1"/>
    <col min="3599" max="3599" width="0" style="19" hidden="1" customWidth="1"/>
    <col min="3600" max="3840" width="0" style="19" hidden="1"/>
    <col min="3841" max="3841" width="1" style="19" customWidth="1"/>
    <col min="3842" max="3842" width="0.85546875" style="19" customWidth="1"/>
    <col min="3843" max="3843" width="14.7109375" style="19" customWidth="1"/>
    <col min="3844" max="3844" width="7.42578125" style="19" customWidth="1"/>
    <col min="3845" max="3845" width="5.140625" style="19" customWidth="1"/>
    <col min="3846" max="3846" width="10.5703125" style="19" customWidth="1"/>
    <col min="3847" max="3847" width="16.42578125" style="19" customWidth="1"/>
    <col min="3848" max="3848" width="15.7109375" style="19" customWidth="1"/>
    <col min="3849" max="3849" width="20.140625" style="19" customWidth="1"/>
    <col min="3850" max="3850" width="12.42578125" style="19" customWidth="1"/>
    <col min="3851" max="3851" width="13.5703125" style="19" customWidth="1"/>
    <col min="3852" max="3852" width="12.140625" style="19" customWidth="1"/>
    <col min="3853" max="3853" width="0" style="19" hidden="1" customWidth="1"/>
    <col min="3854" max="3854" width="1" style="19" customWidth="1"/>
    <col min="3855" max="3855" width="0" style="19" hidden="1" customWidth="1"/>
    <col min="3856" max="4096" width="0" style="19" hidden="1"/>
    <col min="4097" max="4097" width="1" style="19" customWidth="1"/>
    <col min="4098" max="4098" width="0.85546875" style="19" customWidth="1"/>
    <col min="4099" max="4099" width="14.7109375" style="19" customWidth="1"/>
    <col min="4100" max="4100" width="7.42578125" style="19" customWidth="1"/>
    <col min="4101" max="4101" width="5.140625" style="19" customWidth="1"/>
    <col min="4102" max="4102" width="10.5703125" style="19" customWidth="1"/>
    <col min="4103" max="4103" width="16.42578125" style="19" customWidth="1"/>
    <col min="4104" max="4104" width="15.7109375" style="19" customWidth="1"/>
    <col min="4105" max="4105" width="20.140625" style="19" customWidth="1"/>
    <col min="4106" max="4106" width="12.42578125" style="19" customWidth="1"/>
    <col min="4107" max="4107" width="13.5703125" style="19" customWidth="1"/>
    <col min="4108" max="4108" width="12.140625" style="19" customWidth="1"/>
    <col min="4109" max="4109" width="0" style="19" hidden="1" customWidth="1"/>
    <col min="4110" max="4110" width="1" style="19" customWidth="1"/>
    <col min="4111" max="4111" width="0" style="19" hidden="1" customWidth="1"/>
    <col min="4112" max="4352" width="0" style="19" hidden="1"/>
    <col min="4353" max="4353" width="1" style="19" customWidth="1"/>
    <col min="4354" max="4354" width="0.85546875" style="19" customWidth="1"/>
    <col min="4355" max="4355" width="14.7109375" style="19" customWidth="1"/>
    <col min="4356" max="4356" width="7.42578125" style="19" customWidth="1"/>
    <col min="4357" max="4357" width="5.140625" style="19" customWidth="1"/>
    <col min="4358" max="4358" width="10.5703125" style="19" customWidth="1"/>
    <col min="4359" max="4359" width="16.42578125" style="19" customWidth="1"/>
    <col min="4360" max="4360" width="15.7109375" style="19" customWidth="1"/>
    <col min="4361" max="4361" width="20.140625" style="19" customWidth="1"/>
    <col min="4362" max="4362" width="12.42578125" style="19" customWidth="1"/>
    <col min="4363" max="4363" width="13.5703125" style="19" customWidth="1"/>
    <col min="4364" max="4364" width="12.140625" style="19" customWidth="1"/>
    <col min="4365" max="4365" width="0" style="19" hidden="1" customWidth="1"/>
    <col min="4366" max="4366" width="1" style="19" customWidth="1"/>
    <col min="4367" max="4367" width="0" style="19" hidden="1" customWidth="1"/>
    <col min="4368" max="4608" width="0" style="19" hidden="1"/>
    <col min="4609" max="4609" width="1" style="19" customWidth="1"/>
    <col min="4610" max="4610" width="0.85546875" style="19" customWidth="1"/>
    <col min="4611" max="4611" width="14.7109375" style="19" customWidth="1"/>
    <col min="4612" max="4612" width="7.42578125" style="19" customWidth="1"/>
    <col min="4613" max="4613" width="5.140625" style="19" customWidth="1"/>
    <col min="4614" max="4614" width="10.5703125" style="19" customWidth="1"/>
    <col min="4615" max="4615" width="16.42578125" style="19" customWidth="1"/>
    <col min="4616" max="4616" width="15.7109375" style="19" customWidth="1"/>
    <col min="4617" max="4617" width="20.140625" style="19" customWidth="1"/>
    <col min="4618" max="4618" width="12.42578125" style="19" customWidth="1"/>
    <col min="4619" max="4619" width="13.5703125" style="19" customWidth="1"/>
    <col min="4620" max="4620" width="12.140625" style="19" customWidth="1"/>
    <col min="4621" max="4621" width="0" style="19" hidden="1" customWidth="1"/>
    <col min="4622" max="4622" width="1" style="19" customWidth="1"/>
    <col min="4623" max="4623" width="0" style="19" hidden="1" customWidth="1"/>
    <col min="4624" max="4864" width="0" style="19" hidden="1"/>
    <col min="4865" max="4865" width="1" style="19" customWidth="1"/>
    <col min="4866" max="4866" width="0.85546875" style="19" customWidth="1"/>
    <col min="4867" max="4867" width="14.7109375" style="19" customWidth="1"/>
    <col min="4868" max="4868" width="7.42578125" style="19" customWidth="1"/>
    <col min="4869" max="4869" width="5.140625" style="19" customWidth="1"/>
    <col min="4870" max="4870" width="10.5703125" style="19" customWidth="1"/>
    <col min="4871" max="4871" width="16.42578125" style="19" customWidth="1"/>
    <col min="4872" max="4872" width="15.7109375" style="19" customWidth="1"/>
    <col min="4873" max="4873" width="20.140625" style="19" customWidth="1"/>
    <col min="4874" max="4874" width="12.42578125" style="19" customWidth="1"/>
    <col min="4875" max="4875" width="13.5703125" style="19" customWidth="1"/>
    <col min="4876" max="4876" width="12.140625" style="19" customWidth="1"/>
    <col min="4877" max="4877" width="0" style="19" hidden="1" customWidth="1"/>
    <col min="4878" max="4878" width="1" style="19" customWidth="1"/>
    <col min="4879" max="4879" width="0" style="19" hidden="1" customWidth="1"/>
    <col min="4880" max="5120" width="0" style="19" hidden="1"/>
    <col min="5121" max="5121" width="1" style="19" customWidth="1"/>
    <col min="5122" max="5122" width="0.85546875" style="19" customWidth="1"/>
    <col min="5123" max="5123" width="14.7109375" style="19" customWidth="1"/>
    <col min="5124" max="5124" width="7.42578125" style="19" customWidth="1"/>
    <col min="5125" max="5125" width="5.140625" style="19" customWidth="1"/>
    <col min="5126" max="5126" width="10.5703125" style="19" customWidth="1"/>
    <col min="5127" max="5127" width="16.42578125" style="19" customWidth="1"/>
    <col min="5128" max="5128" width="15.7109375" style="19" customWidth="1"/>
    <col min="5129" max="5129" width="20.140625" style="19" customWidth="1"/>
    <col min="5130" max="5130" width="12.42578125" style="19" customWidth="1"/>
    <col min="5131" max="5131" width="13.5703125" style="19" customWidth="1"/>
    <col min="5132" max="5132" width="12.140625" style="19" customWidth="1"/>
    <col min="5133" max="5133" width="0" style="19" hidden="1" customWidth="1"/>
    <col min="5134" max="5134" width="1" style="19" customWidth="1"/>
    <col min="5135" max="5135" width="0" style="19" hidden="1" customWidth="1"/>
    <col min="5136" max="5376" width="0" style="19" hidden="1"/>
    <col min="5377" max="5377" width="1" style="19" customWidth="1"/>
    <col min="5378" max="5378" width="0.85546875" style="19" customWidth="1"/>
    <col min="5379" max="5379" width="14.7109375" style="19" customWidth="1"/>
    <col min="5380" max="5380" width="7.42578125" style="19" customWidth="1"/>
    <col min="5381" max="5381" width="5.140625" style="19" customWidth="1"/>
    <col min="5382" max="5382" width="10.5703125" style="19" customWidth="1"/>
    <col min="5383" max="5383" width="16.42578125" style="19" customWidth="1"/>
    <col min="5384" max="5384" width="15.7109375" style="19" customWidth="1"/>
    <col min="5385" max="5385" width="20.140625" style="19" customWidth="1"/>
    <col min="5386" max="5386" width="12.42578125" style="19" customWidth="1"/>
    <col min="5387" max="5387" width="13.5703125" style="19" customWidth="1"/>
    <col min="5388" max="5388" width="12.140625" style="19" customWidth="1"/>
    <col min="5389" max="5389" width="0" style="19" hidden="1" customWidth="1"/>
    <col min="5390" max="5390" width="1" style="19" customWidth="1"/>
    <col min="5391" max="5391" width="0" style="19" hidden="1" customWidth="1"/>
    <col min="5392" max="5632" width="0" style="19" hidden="1"/>
    <col min="5633" max="5633" width="1" style="19" customWidth="1"/>
    <col min="5634" max="5634" width="0.85546875" style="19" customWidth="1"/>
    <col min="5635" max="5635" width="14.7109375" style="19" customWidth="1"/>
    <col min="5636" max="5636" width="7.42578125" style="19" customWidth="1"/>
    <col min="5637" max="5637" width="5.140625" style="19" customWidth="1"/>
    <col min="5638" max="5638" width="10.5703125" style="19" customWidth="1"/>
    <col min="5639" max="5639" width="16.42578125" style="19" customWidth="1"/>
    <col min="5640" max="5640" width="15.7109375" style="19" customWidth="1"/>
    <col min="5641" max="5641" width="20.140625" style="19" customWidth="1"/>
    <col min="5642" max="5642" width="12.42578125" style="19" customWidth="1"/>
    <col min="5643" max="5643" width="13.5703125" style="19" customWidth="1"/>
    <col min="5644" max="5644" width="12.140625" style="19" customWidth="1"/>
    <col min="5645" max="5645" width="0" style="19" hidden="1" customWidth="1"/>
    <col min="5646" max="5646" width="1" style="19" customWidth="1"/>
    <col min="5647" max="5647" width="0" style="19" hidden="1" customWidth="1"/>
    <col min="5648" max="5888" width="0" style="19" hidden="1"/>
    <col min="5889" max="5889" width="1" style="19" customWidth="1"/>
    <col min="5890" max="5890" width="0.85546875" style="19" customWidth="1"/>
    <col min="5891" max="5891" width="14.7109375" style="19" customWidth="1"/>
    <col min="5892" max="5892" width="7.42578125" style="19" customWidth="1"/>
    <col min="5893" max="5893" width="5.140625" style="19" customWidth="1"/>
    <col min="5894" max="5894" width="10.5703125" style="19" customWidth="1"/>
    <col min="5895" max="5895" width="16.42578125" style="19" customWidth="1"/>
    <col min="5896" max="5896" width="15.7109375" style="19" customWidth="1"/>
    <col min="5897" max="5897" width="20.140625" style="19" customWidth="1"/>
    <col min="5898" max="5898" width="12.42578125" style="19" customWidth="1"/>
    <col min="5899" max="5899" width="13.5703125" style="19" customWidth="1"/>
    <col min="5900" max="5900" width="12.140625" style="19" customWidth="1"/>
    <col min="5901" max="5901" width="0" style="19" hidden="1" customWidth="1"/>
    <col min="5902" max="5902" width="1" style="19" customWidth="1"/>
    <col min="5903" max="5903" width="0" style="19" hidden="1" customWidth="1"/>
    <col min="5904" max="6144" width="0" style="19" hidden="1"/>
    <col min="6145" max="6145" width="1" style="19" customWidth="1"/>
    <col min="6146" max="6146" width="0.85546875" style="19" customWidth="1"/>
    <col min="6147" max="6147" width="14.7109375" style="19" customWidth="1"/>
    <col min="6148" max="6148" width="7.42578125" style="19" customWidth="1"/>
    <col min="6149" max="6149" width="5.140625" style="19" customWidth="1"/>
    <col min="6150" max="6150" width="10.5703125" style="19" customWidth="1"/>
    <col min="6151" max="6151" width="16.42578125" style="19" customWidth="1"/>
    <col min="6152" max="6152" width="15.7109375" style="19" customWidth="1"/>
    <col min="6153" max="6153" width="20.140625" style="19" customWidth="1"/>
    <col min="6154" max="6154" width="12.42578125" style="19" customWidth="1"/>
    <col min="6155" max="6155" width="13.5703125" style="19" customWidth="1"/>
    <col min="6156" max="6156" width="12.140625" style="19" customWidth="1"/>
    <col min="6157" max="6157" width="0" style="19" hidden="1" customWidth="1"/>
    <col min="6158" max="6158" width="1" style="19" customWidth="1"/>
    <col min="6159" max="6159" width="0" style="19" hidden="1" customWidth="1"/>
    <col min="6160" max="6400" width="0" style="19" hidden="1"/>
    <col min="6401" max="6401" width="1" style="19" customWidth="1"/>
    <col min="6402" max="6402" width="0.85546875" style="19" customWidth="1"/>
    <col min="6403" max="6403" width="14.7109375" style="19" customWidth="1"/>
    <col min="6404" max="6404" width="7.42578125" style="19" customWidth="1"/>
    <col min="6405" max="6405" width="5.140625" style="19" customWidth="1"/>
    <col min="6406" max="6406" width="10.5703125" style="19" customWidth="1"/>
    <col min="6407" max="6407" width="16.42578125" style="19" customWidth="1"/>
    <col min="6408" max="6408" width="15.7109375" style="19" customWidth="1"/>
    <col min="6409" max="6409" width="20.140625" style="19" customWidth="1"/>
    <col min="6410" max="6410" width="12.42578125" style="19" customWidth="1"/>
    <col min="6411" max="6411" width="13.5703125" style="19" customWidth="1"/>
    <col min="6412" max="6412" width="12.140625" style="19" customWidth="1"/>
    <col min="6413" max="6413" width="0" style="19" hidden="1" customWidth="1"/>
    <col min="6414" max="6414" width="1" style="19" customWidth="1"/>
    <col min="6415" max="6415" width="0" style="19" hidden="1" customWidth="1"/>
    <col min="6416" max="6656" width="0" style="19" hidden="1"/>
    <col min="6657" max="6657" width="1" style="19" customWidth="1"/>
    <col min="6658" max="6658" width="0.85546875" style="19" customWidth="1"/>
    <col min="6659" max="6659" width="14.7109375" style="19" customWidth="1"/>
    <col min="6660" max="6660" width="7.42578125" style="19" customWidth="1"/>
    <col min="6661" max="6661" width="5.140625" style="19" customWidth="1"/>
    <col min="6662" max="6662" width="10.5703125" style="19" customWidth="1"/>
    <col min="6663" max="6663" width="16.42578125" style="19" customWidth="1"/>
    <col min="6664" max="6664" width="15.7109375" style="19" customWidth="1"/>
    <col min="6665" max="6665" width="20.140625" style="19" customWidth="1"/>
    <col min="6666" max="6666" width="12.42578125" style="19" customWidth="1"/>
    <col min="6667" max="6667" width="13.5703125" style="19" customWidth="1"/>
    <col min="6668" max="6668" width="12.140625" style="19" customWidth="1"/>
    <col min="6669" max="6669" width="0" style="19" hidden="1" customWidth="1"/>
    <col min="6670" max="6670" width="1" style="19" customWidth="1"/>
    <col min="6671" max="6671" width="0" style="19" hidden="1" customWidth="1"/>
    <col min="6672" max="6912" width="0" style="19" hidden="1"/>
    <col min="6913" max="6913" width="1" style="19" customWidth="1"/>
    <col min="6914" max="6914" width="0.85546875" style="19" customWidth="1"/>
    <col min="6915" max="6915" width="14.7109375" style="19" customWidth="1"/>
    <col min="6916" max="6916" width="7.42578125" style="19" customWidth="1"/>
    <col min="6917" max="6917" width="5.140625" style="19" customWidth="1"/>
    <col min="6918" max="6918" width="10.5703125" style="19" customWidth="1"/>
    <col min="6919" max="6919" width="16.42578125" style="19" customWidth="1"/>
    <col min="6920" max="6920" width="15.7109375" style="19" customWidth="1"/>
    <col min="6921" max="6921" width="20.140625" style="19" customWidth="1"/>
    <col min="6922" max="6922" width="12.42578125" style="19" customWidth="1"/>
    <col min="6923" max="6923" width="13.5703125" style="19" customWidth="1"/>
    <col min="6924" max="6924" width="12.140625" style="19" customWidth="1"/>
    <col min="6925" max="6925" width="0" style="19" hidden="1" customWidth="1"/>
    <col min="6926" max="6926" width="1" style="19" customWidth="1"/>
    <col min="6927" max="6927" width="0" style="19" hidden="1" customWidth="1"/>
    <col min="6928" max="7168" width="0" style="19" hidden="1"/>
    <col min="7169" max="7169" width="1" style="19" customWidth="1"/>
    <col min="7170" max="7170" width="0.85546875" style="19" customWidth="1"/>
    <col min="7171" max="7171" width="14.7109375" style="19" customWidth="1"/>
    <col min="7172" max="7172" width="7.42578125" style="19" customWidth="1"/>
    <col min="7173" max="7173" width="5.140625" style="19" customWidth="1"/>
    <col min="7174" max="7174" width="10.5703125" style="19" customWidth="1"/>
    <col min="7175" max="7175" width="16.42578125" style="19" customWidth="1"/>
    <col min="7176" max="7176" width="15.7109375" style="19" customWidth="1"/>
    <col min="7177" max="7177" width="20.140625" style="19" customWidth="1"/>
    <col min="7178" max="7178" width="12.42578125" style="19" customWidth="1"/>
    <col min="7179" max="7179" width="13.5703125" style="19" customWidth="1"/>
    <col min="7180" max="7180" width="12.140625" style="19" customWidth="1"/>
    <col min="7181" max="7181" width="0" style="19" hidden="1" customWidth="1"/>
    <col min="7182" max="7182" width="1" style="19" customWidth="1"/>
    <col min="7183" max="7183" width="0" style="19" hidden="1" customWidth="1"/>
    <col min="7184" max="7424" width="0" style="19" hidden="1"/>
    <col min="7425" max="7425" width="1" style="19" customWidth="1"/>
    <col min="7426" max="7426" width="0.85546875" style="19" customWidth="1"/>
    <col min="7427" max="7427" width="14.7109375" style="19" customWidth="1"/>
    <col min="7428" max="7428" width="7.42578125" style="19" customWidth="1"/>
    <col min="7429" max="7429" width="5.140625" style="19" customWidth="1"/>
    <col min="7430" max="7430" width="10.5703125" style="19" customWidth="1"/>
    <col min="7431" max="7431" width="16.42578125" style="19" customWidth="1"/>
    <col min="7432" max="7432" width="15.7109375" style="19" customWidth="1"/>
    <col min="7433" max="7433" width="20.140625" style="19" customWidth="1"/>
    <col min="7434" max="7434" width="12.42578125" style="19" customWidth="1"/>
    <col min="7435" max="7435" width="13.5703125" style="19" customWidth="1"/>
    <col min="7436" max="7436" width="12.140625" style="19" customWidth="1"/>
    <col min="7437" max="7437" width="0" style="19" hidden="1" customWidth="1"/>
    <col min="7438" max="7438" width="1" style="19" customWidth="1"/>
    <col min="7439" max="7439" width="0" style="19" hidden="1" customWidth="1"/>
    <col min="7440" max="7680" width="0" style="19" hidden="1"/>
    <col min="7681" max="7681" width="1" style="19" customWidth="1"/>
    <col min="7682" max="7682" width="0.85546875" style="19" customWidth="1"/>
    <col min="7683" max="7683" width="14.7109375" style="19" customWidth="1"/>
    <col min="7684" max="7684" width="7.42578125" style="19" customWidth="1"/>
    <col min="7685" max="7685" width="5.140625" style="19" customWidth="1"/>
    <col min="7686" max="7686" width="10.5703125" style="19" customWidth="1"/>
    <col min="7687" max="7687" width="16.42578125" style="19" customWidth="1"/>
    <col min="7688" max="7688" width="15.7109375" style="19" customWidth="1"/>
    <col min="7689" max="7689" width="20.140625" style="19" customWidth="1"/>
    <col min="7690" max="7690" width="12.42578125" style="19" customWidth="1"/>
    <col min="7691" max="7691" width="13.5703125" style="19" customWidth="1"/>
    <col min="7692" max="7692" width="12.140625" style="19" customWidth="1"/>
    <col min="7693" max="7693" width="0" style="19" hidden="1" customWidth="1"/>
    <col min="7694" max="7694" width="1" style="19" customWidth="1"/>
    <col min="7695" max="7695" width="0" style="19" hidden="1" customWidth="1"/>
    <col min="7696" max="7936" width="0" style="19" hidden="1"/>
    <col min="7937" max="7937" width="1" style="19" customWidth="1"/>
    <col min="7938" max="7938" width="0.85546875" style="19" customWidth="1"/>
    <col min="7939" max="7939" width="14.7109375" style="19" customWidth="1"/>
    <col min="7940" max="7940" width="7.42578125" style="19" customWidth="1"/>
    <col min="7941" max="7941" width="5.140625" style="19" customWidth="1"/>
    <col min="7942" max="7942" width="10.5703125" style="19" customWidth="1"/>
    <col min="7943" max="7943" width="16.42578125" style="19" customWidth="1"/>
    <col min="7944" max="7944" width="15.7109375" style="19" customWidth="1"/>
    <col min="7945" max="7945" width="20.140625" style="19" customWidth="1"/>
    <col min="7946" max="7946" width="12.42578125" style="19" customWidth="1"/>
    <col min="7947" max="7947" width="13.5703125" style="19" customWidth="1"/>
    <col min="7948" max="7948" width="12.140625" style="19" customWidth="1"/>
    <col min="7949" max="7949" width="0" style="19" hidden="1" customWidth="1"/>
    <col min="7950" max="7950" width="1" style="19" customWidth="1"/>
    <col min="7951" max="7951" width="0" style="19" hidden="1" customWidth="1"/>
    <col min="7952" max="8192" width="0" style="19" hidden="1"/>
    <col min="8193" max="8193" width="1" style="19" customWidth="1"/>
    <col min="8194" max="8194" width="0.85546875" style="19" customWidth="1"/>
    <col min="8195" max="8195" width="14.7109375" style="19" customWidth="1"/>
    <col min="8196" max="8196" width="7.42578125" style="19" customWidth="1"/>
    <col min="8197" max="8197" width="5.140625" style="19" customWidth="1"/>
    <col min="8198" max="8198" width="10.5703125" style="19" customWidth="1"/>
    <col min="8199" max="8199" width="16.42578125" style="19" customWidth="1"/>
    <col min="8200" max="8200" width="15.7109375" style="19" customWidth="1"/>
    <col min="8201" max="8201" width="20.140625" style="19" customWidth="1"/>
    <col min="8202" max="8202" width="12.42578125" style="19" customWidth="1"/>
    <col min="8203" max="8203" width="13.5703125" style="19" customWidth="1"/>
    <col min="8204" max="8204" width="12.140625" style="19" customWidth="1"/>
    <col min="8205" max="8205" width="0" style="19" hidden="1" customWidth="1"/>
    <col min="8206" max="8206" width="1" style="19" customWidth="1"/>
    <col min="8207" max="8207" width="0" style="19" hidden="1" customWidth="1"/>
    <col min="8208" max="8448" width="0" style="19" hidden="1"/>
    <col min="8449" max="8449" width="1" style="19" customWidth="1"/>
    <col min="8450" max="8450" width="0.85546875" style="19" customWidth="1"/>
    <col min="8451" max="8451" width="14.7109375" style="19" customWidth="1"/>
    <col min="8452" max="8452" width="7.42578125" style="19" customWidth="1"/>
    <col min="8453" max="8453" width="5.140625" style="19" customWidth="1"/>
    <col min="8454" max="8454" width="10.5703125" style="19" customWidth="1"/>
    <col min="8455" max="8455" width="16.42578125" style="19" customWidth="1"/>
    <col min="8456" max="8456" width="15.7109375" style="19" customWidth="1"/>
    <col min="8457" max="8457" width="20.140625" style="19" customWidth="1"/>
    <col min="8458" max="8458" width="12.42578125" style="19" customWidth="1"/>
    <col min="8459" max="8459" width="13.5703125" style="19" customWidth="1"/>
    <col min="8460" max="8460" width="12.140625" style="19" customWidth="1"/>
    <col min="8461" max="8461" width="0" style="19" hidden="1" customWidth="1"/>
    <col min="8462" max="8462" width="1" style="19" customWidth="1"/>
    <col min="8463" max="8463" width="0" style="19" hidden="1" customWidth="1"/>
    <col min="8464" max="8704" width="0" style="19" hidden="1"/>
    <col min="8705" max="8705" width="1" style="19" customWidth="1"/>
    <col min="8706" max="8706" width="0.85546875" style="19" customWidth="1"/>
    <col min="8707" max="8707" width="14.7109375" style="19" customWidth="1"/>
    <col min="8708" max="8708" width="7.42578125" style="19" customWidth="1"/>
    <col min="8709" max="8709" width="5.140625" style="19" customWidth="1"/>
    <col min="8710" max="8710" width="10.5703125" style="19" customWidth="1"/>
    <col min="8711" max="8711" width="16.42578125" style="19" customWidth="1"/>
    <col min="8712" max="8712" width="15.7109375" style="19" customWidth="1"/>
    <col min="8713" max="8713" width="20.140625" style="19" customWidth="1"/>
    <col min="8714" max="8714" width="12.42578125" style="19" customWidth="1"/>
    <col min="8715" max="8715" width="13.5703125" style="19" customWidth="1"/>
    <col min="8716" max="8716" width="12.140625" style="19" customWidth="1"/>
    <col min="8717" max="8717" width="0" style="19" hidden="1" customWidth="1"/>
    <col min="8718" max="8718" width="1" style="19" customWidth="1"/>
    <col min="8719" max="8719" width="0" style="19" hidden="1" customWidth="1"/>
    <col min="8720" max="8960" width="0" style="19" hidden="1"/>
    <col min="8961" max="8961" width="1" style="19" customWidth="1"/>
    <col min="8962" max="8962" width="0.85546875" style="19" customWidth="1"/>
    <col min="8963" max="8963" width="14.7109375" style="19" customWidth="1"/>
    <col min="8964" max="8964" width="7.42578125" style="19" customWidth="1"/>
    <col min="8965" max="8965" width="5.140625" style="19" customWidth="1"/>
    <col min="8966" max="8966" width="10.5703125" style="19" customWidth="1"/>
    <col min="8967" max="8967" width="16.42578125" style="19" customWidth="1"/>
    <col min="8968" max="8968" width="15.7109375" style="19" customWidth="1"/>
    <col min="8969" max="8969" width="20.140625" style="19" customWidth="1"/>
    <col min="8970" max="8970" width="12.42578125" style="19" customWidth="1"/>
    <col min="8971" max="8971" width="13.5703125" style="19" customWidth="1"/>
    <col min="8972" max="8972" width="12.140625" style="19" customWidth="1"/>
    <col min="8973" max="8973" width="0" style="19" hidden="1" customWidth="1"/>
    <col min="8974" max="8974" width="1" style="19" customWidth="1"/>
    <col min="8975" max="8975" width="0" style="19" hidden="1" customWidth="1"/>
    <col min="8976" max="9216" width="0" style="19" hidden="1"/>
    <col min="9217" max="9217" width="1" style="19" customWidth="1"/>
    <col min="9218" max="9218" width="0.85546875" style="19" customWidth="1"/>
    <col min="9219" max="9219" width="14.7109375" style="19" customWidth="1"/>
    <col min="9220" max="9220" width="7.42578125" style="19" customWidth="1"/>
    <col min="9221" max="9221" width="5.140625" style="19" customWidth="1"/>
    <col min="9222" max="9222" width="10.5703125" style="19" customWidth="1"/>
    <col min="9223" max="9223" width="16.42578125" style="19" customWidth="1"/>
    <col min="9224" max="9224" width="15.7109375" style="19" customWidth="1"/>
    <col min="9225" max="9225" width="20.140625" style="19" customWidth="1"/>
    <col min="9226" max="9226" width="12.42578125" style="19" customWidth="1"/>
    <col min="9227" max="9227" width="13.5703125" style="19" customWidth="1"/>
    <col min="9228" max="9228" width="12.140625" style="19" customWidth="1"/>
    <col min="9229" max="9229" width="0" style="19" hidden="1" customWidth="1"/>
    <col min="9230" max="9230" width="1" style="19" customWidth="1"/>
    <col min="9231" max="9231" width="0" style="19" hidden="1" customWidth="1"/>
    <col min="9232" max="9472" width="0" style="19" hidden="1"/>
    <col min="9473" max="9473" width="1" style="19" customWidth="1"/>
    <col min="9474" max="9474" width="0.85546875" style="19" customWidth="1"/>
    <col min="9475" max="9475" width="14.7109375" style="19" customWidth="1"/>
    <col min="9476" max="9476" width="7.42578125" style="19" customWidth="1"/>
    <col min="9477" max="9477" width="5.140625" style="19" customWidth="1"/>
    <col min="9478" max="9478" width="10.5703125" style="19" customWidth="1"/>
    <col min="9479" max="9479" width="16.42578125" style="19" customWidth="1"/>
    <col min="9480" max="9480" width="15.7109375" style="19" customWidth="1"/>
    <col min="9481" max="9481" width="20.140625" style="19" customWidth="1"/>
    <col min="9482" max="9482" width="12.42578125" style="19" customWidth="1"/>
    <col min="9483" max="9483" width="13.5703125" style="19" customWidth="1"/>
    <col min="9484" max="9484" width="12.140625" style="19" customWidth="1"/>
    <col min="9485" max="9485" width="0" style="19" hidden="1" customWidth="1"/>
    <col min="9486" max="9486" width="1" style="19" customWidth="1"/>
    <col min="9487" max="9487" width="0" style="19" hidden="1" customWidth="1"/>
    <col min="9488" max="9728" width="0" style="19" hidden="1"/>
    <col min="9729" max="9729" width="1" style="19" customWidth="1"/>
    <col min="9730" max="9730" width="0.85546875" style="19" customWidth="1"/>
    <col min="9731" max="9731" width="14.7109375" style="19" customWidth="1"/>
    <col min="9732" max="9732" width="7.42578125" style="19" customWidth="1"/>
    <col min="9733" max="9733" width="5.140625" style="19" customWidth="1"/>
    <col min="9734" max="9734" width="10.5703125" style="19" customWidth="1"/>
    <col min="9735" max="9735" width="16.42578125" style="19" customWidth="1"/>
    <col min="9736" max="9736" width="15.7109375" style="19" customWidth="1"/>
    <col min="9737" max="9737" width="20.140625" style="19" customWidth="1"/>
    <col min="9738" max="9738" width="12.42578125" style="19" customWidth="1"/>
    <col min="9739" max="9739" width="13.5703125" style="19" customWidth="1"/>
    <col min="9740" max="9740" width="12.140625" style="19" customWidth="1"/>
    <col min="9741" max="9741" width="0" style="19" hidden="1" customWidth="1"/>
    <col min="9742" max="9742" width="1" style="19" customWidth="1"/>
    <col min="9743" max="9743" width="0" style="19" hidden="1" customWidth="1"/>
    <col min="9744" max="9984" width="0" style="19" hidden="1"/>
    <col min="9985" max="9985" width="1" style="19" customWidth="1"/>
    <col min="9986" max="9986" width="0.85546875" style="19" customWidth="1"/>
    <col min="9987" max="9987" width="14.7109375" style="19" customWidth="1"/>
    <col min="9988" max="9988" width="7.42578125" style="19" customWidth="1"/>
    <col min="9989" max="9989" width="5.140625" style="19" customWidth="1"/>
    <col min="9990" max="9990" width="10.5703125" style="19" customWidth="1"/>
    <col min="9991" max="9991" width="16.42578125" style="19" customWidth="1"/>
    <col min="9992" max="9992" width="15.7109375" style="19" customWidth="1"/>
    <col min="9993" max="9993" width="20.140625" style="19" customWidth="1"/>
    <col min="9994" max="9994" width="12.42578125" style="19" customWidth="1"/>
    <col min="9995" max="9995" width="13.5703125" style="19" customWidth="1"/>
    <col min="9996" max="9996" width="12.140625" style="19" customWidth="1"/>
    <col min="9997" max="9997" width="0" style="19" hidden="1" customWidth="1"/>
    <col min="9998" max="9998" width="1" style="19" customWidth="1"/>
    <col min="9999" max="9999" width="0" style="19" hidden="1" customWidth="1"/>
    <col min="10000" max="10240" width="0" style="19" hidden="1"/>
    <col min="10241" max="10241" width="1" style="19" customWidth="1"/>
    <col min="10242" max="10242" width="0.85546875" style="19" customWidth="1"/>
    <col min="10243" max="10243" width="14.7109375" style="19" customWidth="1"/>
    <col min="10244" max="10244" width="7.42578125" style="19" customWidth="1"/>
    <col min="10245" max="10245" width="5.140625" style="19" customWidth="1"/>
    <col min="10246" max="10246" width="10.5703125" style="19" customWidth="1"/>
    <col min="10247" max="10247" width="16.42578125" style="19" customWidth="1"/>
    <col min="10248" max="10248" width="15.7109375" style="19" customWidth="1"/>
    <col min="10249" max="10249" width="20.140625" style="19" customWidth="1"/>
    <col min="10250" max="10250" width="12.42578125" style="19" customWidth="1"/>
    <col min="10251" max="10251" width="13.5703125" style="19" customWidth="1"/>
    <col min="10252" max="10252" width="12.140625" style="19" customWidth="1"/>
    <col min="10253" max="10253" width="0" style="19" hidden="1" customWidth="1"/>
    <col min="10254" max="10254" width="1" style="19" customWidth="1"/>
    <col min="10255" max="10255" width="0" style="19" hidden="1" customWidth="1"/>
    <col min="10256" max="10496" width="0" style="19" hidden="1"/>
    <col min="10497" max="10497" width="1" style="19" customWidth="1"/>
    <col min="10498" max="10498" width="0.85546875" style="19" customWidth="1"/>
    <col min="10499" max="10499" width="14.7109375" style="19" customWidth="1"/>
    <col min="10500" max="10500" width="7.42578125" style="19" customWidth="1"/>
    <col min="10501" max="10501" width="5.140625" style="19" customWidth="1"/>
    <col min="10502" max="10502" width="10.5703125" style="19" customWidth="1"/>
    <col min="10503" max="10503" width="16.42578125" style="19" customWidth="1"/>
    <col min="10504" max="10504" width="15.7109375" style="19" customWidth="1"/>
    <col min="10505" max="10505" width="20.140625" style="19" customWidth="1"/>
    <col min="10506" max="10506" width="12.42578125" style="19" customWidth="1"/>
    <col min="10507" max="10507" width="13.5703125" style="19" customWidth="1"/>
    <col min="10508" max="10508" width="12.140625" style="19" customWidth="1"/>
    <col min="10509" max="10509" width="0" style="19" hidden="1" customWidth="1"/>
    <col min="10510" max="10510" width="1" style="19" customWidth="1"/>
    <col min="10511" max="10511" width="0" style="19" hidden="1" customWidth="1"/>
    <col min="10512" max="10752" width="0" style="19" hidden="1"/>
    <col min="10753" max="10753" width="1" style="19" customWidth="1"/>
    <col min="10754" max="10754" width="0.85546875" style="19" customWidth="1"/>
    <col min="10755" max="10755" width="14.7109375" style="19" customWidth="1"/>
    <col min="10756" max="10756" width="7.42578125" style="19" customWidth="1"/>
    <col min="10757" max="10757" width="5.140625" style="19" customWidth="1"/>
    <col min="10758" max="10758" width="10.5703125" style="19" customWidth="1"/>
    <col min="10759" max="10759" width="16.42578125" style="19" customWidth="1"/>
    <col min="10760" max="10760" width="15.7109375" style="19" customWidth="1"/>
    <col min="10761" max="10761" width="20.140625" style="19" customWidth="1"/>
    <col min="10762" max="10762" width="12.42578125" style="19" customWidth="1"/>
    <col min="10763" max="10763" width="13.5703125" style="19" customWidth="1"/>
    <col min="10764" max="10764" width="12.140625" style="19" customWidth="1"/>
    <col min="10765" max="10765" width="0" style="19" hidden="1" customWidth="1"/>
    <col min="10766" max="10766" width="1" style="19" customWidth="1"/>
    <col min="10767" max="10767" width="0" style="19" hidden="1" customWidth="1"/>
    <col min="10768" max="11008" width="0" style="19" hidden="1"/>
    <col min="11009" max="11009" width="1" style="19" customWidth="1"/>
    <col min="11010" max="11010" width="0.85546875" style="19" customWidth="1"/>
    <col min="11011" max="11011" width="14.7109375" style="19" customWidth="1"/>
    <col min="11012" max="11012" width="7.42578125" style="19" customWidth="1"/>
    <col min="11013" max="11013" width="5.140625" style="19" customWidth="1"/>
    <col min="11014" max="11014" width="10.5703125" style="19" customWidth="1"/>
    <col min="11015" max="11015" width="16.42578125" style="19" customWidth="1"/>
    <col min="11016" max="11016" width="15.7109375" style="19" customWidth="1"/>
    <col min="11017" max="11017" width="20.140625" style="19" customWidth="1"/>
    <col min="11018" max="11018" width="12.42578125" style="19" customWidth="1"/>
    <col min="11019" max="11019" width="13.5703125" style="19" customWidth="1"/>
    <col min="11020" max="11020" width="12.140625" style="19" customWidth="1"/>
    <col min="11021" max="11021" width="0" style="19" hidden="1" customWidth="1"/>
    <col min="11022" max="11022" width="1" style="19" customWidth="1"/>
    <col min="11023" max="11023" width="0" style="19" hidden="1" customWidth="1"/>
    <col min="11024" max="11264" width="0" style="19" hidden="1"/>
    <col min="11265" max="11265" width="1" style="19" customWidth="1"/>
    <col min="11266" max="11266" width="0.85546875" style="19" customWidth="1"/>
    <col min="11267" max="11267" width="14.7109375" style="19" customWidth="1"/>
    <col min="11268" max="11268" width="7.42578125" style="19" customWidth="1"/>
    <col min="11269" max="11269" width="5.140625" style="19" customWidth="1"/>
    <col min="11270" max="11270" width="10.5703125" style="19" customWidth="1"/>
    <col min="11271" max="11271" width="16.42578125" style="19" customWidth="1"/>
    <col min="11272" max="11272" width="15.7109375" style="19" customWidth="1"/>
    <col min="11273" max="11273" width="20.140625" style="19" customWidth="1"/>
    <col min="11274" max="11274" width="12.42578125" style="19" customWidth="1"/>
    <col min="11275" max="11275" width="13.5703125" style="19" customWidth="1"/>
    <col min="11276" max="11276" width="12.140625" style="19" customWidth="1"/>
    <col min="11277" max="11277" width="0" style="19" hidden="1" customWidth="1"/>
    <col min="11278" max="11278" width="1" style="19" customWidth="1"/>
    <col min="11279" max="11279" width="0" style="19" hidden="1" customWidth="1"/>
    <col min="11280" max="11520" width="0" style="19" hidden="1"/>
    <col min="11521" max="11521" width="1" style="19" customWidth="1"/>
    <col min="11522" max="11522" width="0.85546875" style="19" customWidth="1"/>
    <col min="11523" max="11523" width="14.7109375" style="19" customWidth="1"/>
    <col min="11524" max="11524" width="7.42578125" style="19" customWidth="1"/>
    <col min="11525" max="11525" width="5.140625" style="19" customWidth="1"/>
    <col min="11526" max="11526" width="10.5703125" style="19" customWidth="1"/>
    <col min="11527" max="11527" width="16.42578125" style="19" customWidth="1"/>
    <col min="11528" max="11528" width="15.7109375" style="19" customWidth="1"/>
    <col min="11529" max="11529" width="20.140625" style="19" customWidth="1"/>
    <col min="11530" max="11530" width="12.42578125" style="19" customWidth="1"/>
    <col min="11531" max="11531" width="13.5703125" style="19" customWidth="1"/>
    <col min="11532" max="11532" width="12.140625" style="19" customWidth="1"/>
    <col min="11533" max="11533" width="0" style="19" hidden="1" customWidth="1"/>
    <col min="11534" max="11534" width="1" style="19" customWidth="1"/>
    <col min="11535" max="11535" width="0" style="19" hidden="1" customWidth="1"/>
    <col min="11536" max="11776" width="0" style="19" hidden="1"/>
    <col min="11777" max="11777" width="1" style="19" customWidth="1"/>
    <col min="11778" max="11778" width="0.85546875" style="19" customWidth="1"/>
    <col min="11779" max="11779" width="14.7109375" style="19" customWidth="1"/>
    <col min="11780" max="11780" width="7.42578125" style="19" customWidth="1"/>
    <col min="11781" max="11781" width="5.140625" style="19" customWidth="1"/>
    <col min="11782" max="11782" width="10.5703125" style="19" customWidth="1"/>
    <col min="11783" max="11783" width="16.42578125" style="19" customWidth="1"/>
    <col min="11784" max="11784" width="15.7109375" style="19" customWidth="1"/>
    <col min="11785" max="11785" width="20.140625" style="19" customWidth="1"/>
    <col min="11786" max="11786" width="12.42578125" style="19" customWidth="1"/>
    <col min="11787" max="11787" width="13.5703125" style="19" customWidth="1"/>
    <col min="11788" max="11788" width="12.140625" style="19" customWidth="1"/>
    <col min="11789" max="11789" width="0" style="19" hidden="1" customWidth="1"/>
    <col min="11790" max="11790" width="1" style="19" customWidth="1"/>
    <col min="11791" max="11791" width="0" style="19" hidden="1" customWidth="1"/>
    <col min="11792" max="12032" width="0" style="19" hidden="1"/>
    <col min="12033" max="12033" width="1" style="19" customWidth="1"/>
    <col min="12034" max="12034" width="0.85546875" style="19" customWidth="1"/>
    <col min="12035" max="12035" width="14.7109375" style="19" customWidth="1"/>
    <col min="12036" max="12036" width="7.42578125" style="19" customWidth="1"/>
    <col min="12037" max="12037" width="5.140625" style="19" customWidth="1"/>
    <col min="12038" max="12038" width="10.5703125" style="19" customWidth="1"/>
    <col min="12039" max="12039" width="16.42578125" style="19" customWidth="1"/>
    <col min="12040" max="12040" width="15.7109375" style="19" customWidth="1"/>
    <col min="12041" max="12041" width="20.140625" style="19" customWidth="1"/>
    <col min="12042" max="12042" width="12.42578125" style="19" customWidth="1"/>
    <col min="12043" max="12043" width="13.5703125" style="19" customWidth="1"/>
    <col min="12044" max="12044" width="12.140625" style="19" customWidth="1"/>
    <col min="12045" max="12045" width="0" style="19" hidden="1" customWidth="1"/>
    <col min="12046" max="12046" width="1" style="19" customWidth="1"/>
    <col min="12047" max="12047" width="0" style="19" hidden="1" customWidth="1"/>
    <col min="12048" max="12288" width="0" style="19" hidden="1"/>
    <col min="12289" max="12289" width="1" style="19" customWidth="1"/>
    <col min="12290" max="12290" width="0.85546875" style="19" customWidth="1"/>
    <col min="12291" max="12291" width="14.7109375" style="19" customWidth="1"/>
    <col min="12292" max="12292" width="7.42578125" style="19" customWidth="1"/>
    <col min="12293" max="12293" width="5.140625" style="19" customWidth="1"/>
    <col min="12294" max="12294" width="10.5703125" style="19" customWidth="1"/>
    <col min="12295" max="12295" width="16.42578125" style="19" customWidth="1"/>
    <col min="12296" max="12296" width="15.7109375" style="19" customWidth="1"/>
    <col min="12297" max="12297" width="20.140625" style="19" customWidth="1"/>
    <col min="12298" max="12298" width="12.42578125" style="19" customWidth="1"/>
    <col min="12299" max="12299" width="13.5703125" style="19" customWidth="1"/>
    <col min="12300" max="12300" width="12.140625" style="19" customWidth="1"/>
    <col min="12301" max="12301" width="0" style="19" hidden="1" customWidth="1"/>
    <col min="12302" max="12302" width="1" style="19" customWidth="1"/>
    <col min="12303" max="12303" width="0" style="19" hidden="1" customWidth="1"/>
    <col min="12304" max="12544" width="0" style="19" hidden="1"/>
    <col min="12545" max="12545" width="1" style="19" customWidth="1"/>
    <col min="12546" max="12546" width="0.85546875" style="19" customWidth="1"/>
    <col min="12547" max="12547" width="14.7109375" style="19" customWidth="1"/>
    <col min="12548" max="12548" width="7.42578125" style="19" customWidth="1"/>
    <col min="12549" max="12549" width="5.140625" style="19" customWidth="1"/>
    <col min="12550" max="12550" width="10.5703125" style="19" customWidth="1"/>
    <col min="12551" max="12551" width="16.42578125" style="19" customWidth="1"/>
    <col min="12552" max="12552" width="15.7109375" style="19" customWidth="1"/>
    <col min="12553" max="12553" width="20.140625" style="19" customWidth="1"/>
    <col min="12554" max="12554" width="12.42578125" style="19" customWidth="1"/>
    <col min="12555" max="12555" width="13.5703125" style="19" customWidth="1"/>
    <col min="12556" max="12556" width="12.140625" style="19" customWidth="1"/>
    <col min="12557" max="12557" width="0" style="19" hidden="1" customWidth="1"/>
    <col min="12558" max="12558" width="1" style="19" customWidth="1"/>
    <col min="12559" max="12559" width="0" style="19" hidden="1" customWidth="1"/>
    <col min="12560" max="12800" width="0" style="19" hidden="1"/>
    <col min="12801" max="12801" width="1" style="19" customWidth="1"/>
    <col min="12802" max="12802" width="0.85546875" style="19" customWidth="1"/>
    <col min="12803" max="12803" width="14.7109375" style="19" customWidth="1"/>
    <col min="12804" max="12804" width="7.42578125" style="19" customWidth="1"/>
    <col min="12805" max="12805" width="5.140625" style="19" customWidth="1"/>
    <col min="12806" max="12806" width="10.5703125" style="19" customWidth="1"/>
    <col min="12807" max="12807" width="16.42578125" style="19" customWidth="1"/>
    <col min="12808" max="12808" width="15.7109375" style="19" customWidth="1"/>
    <col min="12809" max="12809" width="20.140625" style="19" customWidth="1"/>
    <col min="12810" max="12810" width="12.42578125" style="19" customWidth="1"/>
    <col min="12811" max="12811" width="13.5703125" style="19" customWidth="1"/>
    <col min="12812" max="12812" width="12.140625" style="19" customWidth="1"/>
    <col min="12813" max="12813" width="0" style="19" hidden="1" customWidth="1"/>
    <col min="12814" max="12814" width="1" style="19" customWidth="1"/>
    <col min="12815" max="12815" width="0" style="19" hidden="1" customWidth="1"/>
    <col min="12816" max="13056" width="0" style="19" hidden="1"/>
    <col min="13057" max="13057" width="1" style="19" customWidth="1"/>
    <col min="13058" max="13058" width="0.85546875" style="19" customWidth="1"/>
    <col min="13059" max="13059" width="14.7109375" style="19" customWidth="1"/>
    <col min="13060" max="13060" width="7.42578125" style="19" customWidth="1"/>
    <col min="13061" max="13061" width="5.140625" style="19" customWidth="1"/>
    <col min="13062" max="13062" width="10.5703125" style="19" customWidth="1"/>
    <col min="13063" max="13063" width="16.42578125" style="19" customWidth="1"/>
    <col min="13064" max="13064" width="15.7109375" style="19" customWidth="1"/>
    <col min="13065" max="13065" width="20.140625" style="19" customWidth="1"/>
    <col min="13066" max="13066" width="12.42578125" style="19" customWidth="1"/>
    <col min="13067" max="13067" width="13.5703125" style="19" customWidth="1"/>
    <col min="13068" max="13068" width="12.140625" style="19" customWidth="1"/>
    <col min="13069" max="13069" width="0" style="19" hidden="1" customWidth="1"/>
    <col min="13070" max="13070" width="1" style="19" customWidth="1"/>
    <col min="13071" max="13071" width="0" style="19" hidden="1" customWidth="1"/>
    <col min="13072" max="13312" width="0" style="19" hidden="1"/>
    <col min="13313" max="13313" width="1" style="19" customWidth="1"/>
    <col min="13314" max="13314" width="0.85546875" style="19" customWidth="1"/>
    <col min="13315" max="13315" width="14.7109375" style="19" customWidth="1"/>
    <col min="13316" max="13316" width="7.42578125" style="19" customWidth="1"/>
    <col min="13317" max="13317" width="5.140625" style="19" customWidth="1"/>
    <col min="13318" max="13318" width="10.5703125" style="19" customWidth="1"/>
    <col min="13319" max="13319" width="16.42578125" style="19" customWidth="1"/>
    <col min="13320" max="13320" width="15.7109375" style="19" customWidth="1"/>
    <col min="13321" max="13321" width="20.140625" style="19" customWidth="1"/>
    <col min="13322" max="13322" width="12.42578125" style="19" customWidth="1"/>
    <col min="13323" max="13323" width="13.5703125" style="19" customWidth="1"/>
    <col min="13324" max="13324" width="12.140625" style="19" customWidth="1"/>
    <col min="13325" max="13325" width="0" style="19" hidden="1" customWidth="1"/>
    <col min="13326" max="13326" width="1" style="19" customWidth="1"/>
    <col min="13327" max="13327" width="0" style="19" hidden="1" customWidth="1"/>
    <col min="13328" max="13568" width="0" style="19" hidden="1"/>
    <col min="13569" max="13569" width="1" style="19" customWidth="1"/>
    <col min="13570" max="13570" width="0.85546875" style="19" customWidth="1"/>
    <col min="13571" max="13571" width="14.7109375" style="19" customWidth="1"/>
    <col min="13572" max="13572" width="7.42578125" style="19" customWidth="1"/>
    <col min="13573" max="13573" width="5.140625" style="19" customWidth="1"/>
    <col min="13574" max="13574" width="10.5703125" style="19" customWidth="1"/>
    <col min="13575" max="13575" width="16.42578125" style="19" customWidth="1"/>
    <col min="13576" max="13576" width="15.7109375" style="19" customWidth="1"/>
    <col min="13577" max="13577" width="20.140625" style="19" customWidth="1"/>
    <col min="13578" max="13578" width="12.42578125" style="19" customWidth="1"/>
    <col min="13579" max="13579" width="13.5703125" style="19" customWidth="1"/>
    <col min="13580" max="13580" width="12.140625" style="19" customWidth="1"/>
    <col min="13581" max="13581" width="0" style="19" hidden="1" customWidth="1"/>
    <col min="13582" max="13582" width="1" style="19" customWidth="1"/>
    <col min="13583" max="13583" width="0" style="19" hidden="1" customWidth="1"/>
    <col min="13584" max="13824" width="0" style="19" hidden="1"/>
    <col min="13825" max="13825" width="1" style="19" customWidth="1"/>
    <col min="13826" max="13826" width="0.85546875" style="19" customWidth="1"/>
    <col min="13827" max="13827" width="14.7109375" style="19" customWidth="1"/>
    <col min="13828" max="13828" width="7.42578125" style="19" customWidth="1"/>
    <col min="13829" max="13829" width="5.140625" style="19" customWidth="1"/>
    <col min="13830" max="13830" width="10.5703125" style="19" customWidth="1"/>
    <col min="13831" max="13831" width="16.42578125" style="19" customWidth="1"/>
    <col min="13832" max="13832" width="15.7109375" style="19" customWidth="1"/>
    <col min="13833" max="13833" width="20.140625" style="19" customWidth="1"/>
    <col min="13834" max="13834" width="12.42578125" style="19" customWidth="1"/>
    <col min="13835" max="13835" width="13.5703125" style="19" customWidth="1"/>
    <col min="13836" max="13836" width="12.140625" style="19" customWidth="1"/>
    <col min="13837" max="13837" width="0" style="19" hidden="1" customWidth="1"/>
    <col min="13838" max="13838" width="1" style="19" customWidth="1"/>
    <col min="13839" max="13839" width="0" style="19" hidden="1" customWidth="1"/>
    <col min="13840" max="14080" width="0" style="19" hidden="1"/>
    <col min="14081" max="14081" width="1" style="19" customWidth="1"/>
    <col min="14082" max="14082" width="0.85546875" style="19" customWidth="1"/>
    <col min="14083" max="14083" width="14.7109375" style="19" customWidth="1"/>
    <col min="14084" max="14084" width="7.42578125" style="19" customWidth="1"/>
    <col min="14085" max="14085" width="5.140625" style="19" customWidth="1"/>
    <col min="14086" max="14086" width="10.5703125" style="19" customWidth="1"/>
    <col min="14087" max="14087" width="16.42578125" style="19" customWidth="1"/>
    <col min="14088" max="14088" width="15.7109375" style="19" customWidth="1"/>
    <col min="14089" max="14089" width="20.140625" style="19" customWidth="1"/>
    <col min="14090" max="14090" width="12.42578125" style="19" customWidth="1"/>
    <col min="14091" max="14091" width="13.5703125" style="19" customWidth="1"/>
    <col min="14092" max="14092" width="12.140625" style="19" customWidth="1"/>
    <col min="14093" max="14093" width="0" style="19" hidden="1" customWidth="1"/>
    <col min="14094" max="14094" width="1" style="19" customWidth="1"/>
    <col min="14095" max="14095" width="0" style="19" hidden="1" customWidth="1"/>
    <col min="14096" max="14336" width="0" style="19" hidden="1"/>
    <col min="14337" max="14337" width="1" style="19" customWidth="1"/>
    <col min="14338" max="14338" width="0.85546875" style="19" customWidth="1"/>
    <col min="14339" max="14339" width="14.7109375" style="19" customWidth="1"/>
    <col min="14340" max="14340" width="7.42578125" style="19" customWidth="1"/>
    <col min="14341" max="14341" width="5.140625" style="19" customWidth="1"/>
    <col min="14342" max="14342" width="10.5703125" style="19" customWidth="1"/>
    <col min="14343" max="14343" width="16.42578125" style="19" customWidth="1"/>
    <col min="14344" max="14344" width="15.7109375" style="19" customWidth="1"/>
    <col min="14345" max="14345" width="20.140625" style="19" customWidth="1"/>
    <col min="14346" max="14346" width="12.42578125" style="19" customWidth="1"/>
    <col min="14347" max="14347" width="13.5703125" style="19" customWidth="1"/>
    <col min="14348" max="14348" width="12.140625" style="19" customWidth="1"/>
    <col min="14349" max="14349" width="0" style="19" hidden="1" customWidth="1"/>
    <col min="14350" max="14350" width="1" style="19" customWidth="1"/>
    <col min="14351" max="14351" width="0" style="19" hidden="1" customWidth="1"/>
    <col min="14352" max="14592" width="0" style="19" hidden="1"/>
    <col min="14593" max="14593" width="1" style="19" customWidth="1"/>
    <col min="14594" max="14594" width="0.85546875" style="19" customWidth="1"/>
    <col min="14595" max="14595" width="14.7109375" style="19" customWidth="1"/>
    <col min="14596" max="14596" width="7.42578125" style="19" customWidth="1"/>
    <col min="14597" max="14597" width="5.140625" style="19" customWidth="1"/>
    <col min="14598" max="14598" width="10.5703125" style="19" customWidth="1"/>
    <col min="14599" max="14599" width="16.42578125" style="19" customWidth="1"/>
    <col min="14600" max="14600" width="15.7109375" style="19" customWidth="1"/>
    <col min="14601" max="14601" width="20.140625" style="19" customWidth="1"/>
    <col min="14602" max="14602" width="12.42578125" style="19" customWidth="1"/>
    <col min="14603" max="14603" width="13.5703125" style="19" customWidth="1"/>
    <col min="14604" max="14604" width="12.140625" style="19" customWidth="1"/>
    <col min="14605" max="14605" width="0" style="19" hidden="1" customWidth="1"/>
    <col min="14606" max="14606" width="1" style="19" customWidth="1"/>
    <col min="14607" max="14607" width="0" style="19" hidden="1" customWidth="1"/>
    <col min="14608" max="14848" width="0" style="19" hidden="1"/>
    <col min="14849" max="14849" width="1" style="19" customWidth="1"/>
    <col min="14850" max="14850" width="0.85546875" style="19" customWidth="1"/>
    <col min="14851" max="14851" width="14.7109375" style="19" customWidth="1"/>
    <col min="14852" max="14852" width="7.42578125" style="19" customWidth="1"/>
    <col min="14853" max="14853" width="5.140625" style="19" customWidth="1"/>
    <col min="14854" max="14854" width="10.5703125" style="19" customWidth="1"/>
    <col min="14855" max="14855" width="16.42578125" style="19" customWidth="1"/>
    <col min="14856" max="14856" width="15.7109375" style="19" customWidth="1"/>
    <col min="14857" max="14857" width="20.140625" style="19" customWidth="1"/>
    <col min="14858" max="14858" width="12.42578125" style="19" customWidth="1"/>
    <col min="14859" max="14859" width="13.5703125" style="19" customWidth="1"/>
    <col min="14860" max="14860" width="12.140625" style="19" customWidth="1"/>
    <col min="14861" max="14861" width="0" style="19" hidden="1" customWidth="1"/>
    <col min="14862" max="14862" width="1" style="19" customWidth="1"/>
    <col min="14863" max="14863" width="0" style="19" hidden="1" customWidth="1"/>
    <col min="14864" max="15104" width="0" style="19" hidden="1"/>
    <col min="15105" max="15105" width="1" style="19" customWidth="1"/>
    <col min="15106" max="15106" width="0.85546875" style="19" customWidth="1"/>
    <col min="15107" max="15107" width="14.7109375" style="19" customWidth="1"/>
    <col min="15108" max="15108" width="7.42578125" style="19" customWidth="1"/>
    <col min="15109" max="15109" width="5.140625" style="19" customWidth="1"/>
    <col min="15110" max="15110" width="10.5703125" style="19" customWidth="1"/>
    <col min="15111" max="15111" width="16.42578125" style="19" customWidth="1"/>
    <col min="15112" max="15112" width="15.7109375" style="19" customWidth="1"/>
    <col min="15113" max="15113" width="20.140625" style="19" customWidth="1"/>
    <col min="15114" max="15114" width="12.42578125" style="19" customWidth="1"/>
    <col min="15115" max="15115" width="13.5703125" style="19" customWidth="1"/>
    <col min="15116" max="15116" width="12.140625" style="19" customWidth="1"/>
    <col min="15117" max="15117" width="0" style="19" hidden="1" customWidth="1"/>
    <col min="15118" max="15118" width="1" style="19" customWidth="1"/>
    <col min="15119" max="15119" width="0" style="19" hidden="1" customWidth="1"/>
    <col min="15120" max="15360" width="0" style="19" hidden="1"/>
    <col min="15361" max="15361" width="1" style="19" customWidth="1"/>
    <col min="15362" max="15362" width="0.85546875" style="19" customWidth="1"/>
    <col min="15363" max="15363" width="14.7109375" style="19" customWidth="1"/>
    <col min="15364" max="15364" width="7.42578125" style="19" customWidth="1"/>
    <col min="15365" max="15365" width="5.140625" style="19" customWidth="1"/>
    <col min="15366" max="15366" width="10.5703125" style="19" customWidth="1"/>
    <col min="15367" max="15367" width="16.42578125" style="19" customWidth="1"/>
    <col min="15368" max="15368" width="15.7109375" style="19" customWidth="1"/>
    <col min="15369" max="15369" width="20.140625" style="19" customWidth="1"/>
    <col min="15370" max="15370" width="12.42578125" style="19" customWidth="1"/>
    <col min="15371" max="15371" width="13.5703125" style="19" customWidth="1"/>
    <col min="15372" max="15372" width="12.140625" style="19" customWidth="1"/>
    <col min="15373" max="15373" width="0" style="19" hidden="1" customWidth="1"/>
    <col min="15374" max="15374" width="1" style="19" customWidth="1"/>
    <col min="15375" max="15375" width="0" style="19" hidden="1" customWidth="1"/>
    <col min="15376" max="15616" width="0" style="19" hidden="1"/>
    <col min="15617" max="15617" width="1" style="19" customWidth="1"/>
    <col min="15618" max="15618" width="0.85546875" style="19" customWidth="1"/>
    <col min="15619" max="15619" width="14.7109375" style="19" customWidth="1"/>
    <col min="15620" max="15620" width="7.42578125" style="19" customWidth="1"/>
    <col min="15621" max="15621" width="5.140625" style="19" customWidth="1"/>
    <col min="15622" max="15622" width="10.5703125" style="19" customWidth="1"/>
    <col min="15623" max="15623" width="16.42578125" style="19" customWidth="1"/>
    <col min="15624" max="15624" width="15.7109375" style="19" customWidth="1"/>
    <col min="15625" max="15625" width="20.140625" style="19" customWidth="1"/>
    <col min="15626" max="15626" width="12.42578125" style="19" customWidth="1"/>
    <col min="15627" max="15627" width="13.5703125" style="19" customWidth="1"/>
    <col min="15628" max="15628" width="12.140625" style="19" customWidth="1"/>
    <col min="15629" max="15629" width="0" style="19" hidden="1" customWidth="1"/>
    <col min="15630" max="15630" width="1" style="19" customWidth="1"/>
    <col min="15631" max="15631" width="0" style="19" hidden="1" customWidth="1"/>
    <col min="15632" max="15872" width="0" style="19" hidden="1"/>
    <col min="15873" max="15873" width="1" style="19" customWidth="1"/>
    <col min="15874" max="15874" width="0.85546875" style="19" customWidth="1"/>
    <col min="15875" max="15875" width="14.7109375" style="19" customWidth="1"/>
    <col min="15876" max="15876" width="7.42578125" style="19" customWidth="1"/>
    <col min="15877" max="15877" width="5.140625" style="19" customWidth="1"/>
    <col min="15878" max="15878" width="10.5703125" style="19" customWidth="1"/>
    <col min="15879" max="15879" width="16.42578125" style="19" customWidth="1"/>
    <col min="15880" max="15880" width="15.7109375" style="19" customWidth="1"/>
    <col min="15881" max="15881" width="20.140625" style="19" customWidth="1"/>
    <col min="15882" max="15882" width="12.42578125" style="19" customWidth="1"/>
    <col min="15883" max="15883" width="13.5703125" style="19" customWidth="1"/>
    <col min="15884" max="15884" width="12.140625" style="19" customWidth="1"/>
    <col min="15885" max="15885" width="0" style="19" hidden="1" customWidth="1"/>
    <col min="15886" max="15886" width="1" style="19" customWidth="1"/>
    <col min="15887" max="15887" width="0" style="19" hidden="1" customWidth="1"/>
    <col min="15888" max="16128" width="0" style="19" hidden="1"/>
    <col min="16129" max="16129" width="1" style="19" customWidth="1"/>
    <col min="16130" max="16130" width="0.85546875" style="19" customWidth="1"/>
    <col min="16131" max="16131" width="14.7109375" style="19" customWidth="1"/>
    <col min="16132" max="16132" width="7.42578125" style="19" customWidth="1"/>
    <col min="16133" max="16133" width="5.140625" style="19" customWidth="1"/>
    <col min="16134" max="16134" width="10.5703125" style="19" customWidth="1"/>
    <col min="16135" max="16135" width="16.42578125" style="19" customWidth="1"/>
    <col min="16136" max="16136" width="15.7109375" style="19" customWidth="1"/>
    <col min="16137" max="16137" width="20.140625" style="19" customWidth="1"/>
    <col min="16138" max="16138" width="12.42578125" style="19" customWidth="1"/>
    <col min="16139" max="16139" width="13.5703125" style="19" customWidth="1"/>
    <col min="16140" max="16140" width="12.140625" style="19" customWidth="1"/>
    <col min="16141" max="16141" width="0" style="19" hidden="1" customWidth="1"/>
    <col min="16142" max="16142" width="1" style="19" customWidth="1"/>
    <col min="16143" max="16143" width="0" style="19" hidden="1" customWidth="1"/>
    <col min="16144" max="16384" width="0" style="19" hidden="1"/>
  </cols>
  <sheetData>
    <row r="1" spans="1:15" ht="7.5" customHeight="1">
      <c r="A1" s="18"/>
      <c r="B1" s="18"/>
      <c r="C1" s="18"/>
      <c r="D1" s="18"/>
      <c r="E1" s="18"/>
      <c r="F1" s="18"/>
      <c r="G1" s="18"/>
      <c r="H1" s="18"/>
      <c r="I1" s="18"/>
      <c r="J1" s="18"/>
      <c r="K1" s="18"/>
      <c r="L1" s="18"/>
      <c r="M1" s="18"/>
      <c r="O1" s="18"/>
    </row>
    <row r="2" spans="1:15" ht="12.75">
      <c r="A2" s="18"/>
    </row>
    <row r="3" spans="1:15" ht="12.75">
      <c r="A3" s="18"/>
    </row>
    <row r="4" spans="1:15" ht="12.75">
      <c r="A4" s="18"/>
    </row>
    <row r="5" spans="1:15" ht="12.75">
      <c r="A5" s="18"/>
    </row>
    <row r="6" spans="1:15" ht="12.75">
      <c r="A6" s="18"/>
    </row>
    <row r="7" spans="1:15" ht="12.75">
      <c r="A7" s="18"/>
    </row>
    <row r="8" spans="1:15" ht="6.75" customHeight="1">
      <c r="A8" s="18"/>
    </row>
    <row r="9" spans="1:15" ht="12.75">
      <c r="A9" s="18"/>
      <c r="K9" s="20" t="s">
        <v>101</v>
      </c>
    </row>
    <row r="10" spans="1:15" ht="12.75">
      <c r="A10" s="18"/>
    </row>
    <row r="11" spans="1:15" ht="30" customHeight="1">
      <c r="A11" s="18"/>
      <c r="C11" s="184" t="s">
        <v>102</v>
      </c>
      <c r="D11" s="185"/>
      <c r="E11" s="186" t="s">
        <v>103</v>
      </c>
      <c r="F11" s="186"/>
      <c r="G11" s="186"/>
      <c r="H11" s="186"/>
      <c r="I11" s="186"/>
      <c r="J11" s="21"/>
      <c r="K11" s="22"/>
    </row>
    <row r="12" spans="1:15" ht="12.75">
      <c r="A12" s="18"/>
    </row>
    <row r="13" spans="1:15" ht="30" customHeight="1">
      <c r="A13" s="18"/>
      <c r="C13" s="184" t="s">
        <v>104</v>
      </c>
      <c r="D13" s="187"/>
      <c r="E13" s="186" t="s">
        <v>105</v>
      </c>
      <c r="F13" s="186"/>
      <c r="G13" s="186"/>
      <c r="H13" s="186"/>
      <c r="I13" s="186"/>
      <c r="J13" s="186"/>
      <c r="K13" s="22"/>
    </row>
    <row r="14" spans="1:15" ht="18" customHeight="1">
      <c r="A14" s="18"/>
    </row>
    <row r="15" spans="1:15" ht="18" customHeight="1">
      <c r="A15" s="18"/>
      <c r="C15" s="23" t="s">
        <v>106</v>
      </c>
      <c r="D15" s="188">
        <v>2024</v>
      </c>
      <c r="E15" s="189"/>
    </row>
    <row r="16" spans="1:15" ht="12.75">
      <c r="A16" s="18"/>
    </row>
    <row r="17" spans="1:12" ht="12.75">
      <c r="A17" s="18"/>
    </row>
    <row r="18" spans="1:12" ht="35.25" customHeight="1">
      <c r="A18" s="18"/>
      <c r="C18" s="190" t="s">
        <v>107</v>
      </c>
      <c r="D18" s="191"/>
      <c r="E18" s="191"/>
      <c r="F18" s="191"/>
      <c r="G18" s="181" t="s">
        <v>108</v>
      </c>
      <c r="H18" s="181"/>
      <c r="I18" s="181"/>
      <c r="J18" s="181"/>
      <c r="K18" s="24"/>
    </row>
    <row r="19" spans="1:12" ht="15.75" customHeight="1">
      <c r="A19" s="18"/>
    </row>
    <row r="20" spans="1:12" ht="35.25" customHeight="1">
      <c r="A20" s="18"/>
      <c r="C20" s="179" t="s">
        <v>109</v>
      </c>
      <c r="D20" s="180"/>
      <c r="E20" s="180"/>
      <c r="F20" s="180"/>
      <c r="G20" s="181" t="s">
        <v>110</v>
      </c>
      <c r="H20" s="181"/>
      <c r="I20" s="181"/>
      <c r="J20" s="181"/>
      <c r="K20" s="25"/>
      <c r="L20" s="25"/>
    </row>
    <row r="21" spans="1:12" ht="15.75" customHeight="1">
      <c r="A21" s="18"/>
      <c r="C21" s="26"/>
    </row>
    <row r="22" spans="1:12" ht="35.25" customHeight="1">
      <c r="A22" s="18"/>
      <c r="C22" s="182" t="s">
        <v>111</v>
      </c>
      <c r="D22" s="183"/>
      <c r="E22" s="183"/>
      <c r="F22" s="183"/>
      <c r="G22" s="181" t="s">
        <v>112</v>
      </c>
      <c r="H22" s="181"/>
      <c r="I22" s="181"/>
      <c r="J22" s="181"/>
      <c r="K22" s="25"/>
      <c r="L22" s="25"/>
    </row>
    <row r="23" spans="1:12" ht="13.5" customHeight="1">
      <c r="A23" s="18"/>
    </row>
    <row r="24" spans="1:12" ht="13.5" customHeight="1">
      <c r="A24" s="18"/>
    </row>
    <row r="25" spans="1:12" s="18" customFormat="1" ht="7.5" customHeight="1"/>
    <row r="97" spans="13:13" ht="13.5" hidden="1" customHeight="1">
      <c r="M97" s="27" t="s">
        <v>113</v>
      </c>
    </row>
    <row r="98" spans="13:13" ht="13.5" hidden="1" customHeight="1">
      <c r="M98" s="28" t="s">
        <v>114</v>
      </c>
    </row>
    <row r="99" spans="13:13" ht="13.5" hidden="1" customHeight="1">
      <c r="M99" s="28" t="s">
        <v>115</v>
      </c>
    </row>
    <row r="100" spans="13:13" ht="13.5" hidden="1" customHeight="1">
      <c r="M100" s="28" t="s">
        <v>116</v>
      </c>
    </row>
    <row r="101" spans="13:13" ht="13.5" hidden="1" customHeight="1">
      <c r="M101" s="28" t="s">
        <v>117</v>
      </c>
    </row>
    <row r="102" spans="13:13" ht="13.5" hidden="1" customHeight="1">
      <c r="M102" s="28" t="s">
        <v>118</v>
      </c>
    </row>
    <row r="103" spans="13:13" ht="13.5" hidden="1" customHeight="1">
      <c r="M103" s="28" t="s">
        <v>119</v>
      </c>
    </row>
    <row r="104" spans="13:13" ht="13.5" hidden="1" customHeight="1">
      <c r="M104" s="28" t="s">
        <v>120</v>
      </c>
    </row>
    <row r="105" spans="13:13" ht="13.5" hidden="1" customHeight="1">
      <c r="M105" s="28" t="s">
        <v>103</v>
      </c>
    </row>
    <row r="106" spans="13:13" ht="13.5" hidden="1" customHeight="1">
      <c r="M106" s="28" t="s">
        <v>121</v>
      </c>
    </row>
    <row r="107" spans="13:13" ht="13.5" hidden="1" customHeight="1">
      <c r="M107" s="28" t="s">
        <v>122</v>
      </c>
    </row>
    <row r="108" spans="13:13" ht="13.5" hidden="1" customHeight="1">
      <c r="M108" s="28" t="s">
        <v>123</v>
      </c>
    </row>
    <row r="109" spans="13:13" ht="13.5" hidden="1" customHeight="1">
      <c r="M109" s="28" t="s">
        <v>124</v>
      </c>
    </row>
    <row r="110" spans="13:13" ht="13.5" hidden="1" customHeight="1">
      <c r="M110" s="28" t="s">
        <v>125</v>
      </c>
    </row>
    <row r="111" spans="13:13" ht="13.5" hidden="1" customHeight="1">
      <c r="M111" s="28" t="s">
        <v>126</v>
      </c>
    </row>
    <row r="112" spans="13:13" ht="13.5" hidden="1" customHeight="1">
      <c r="M112" s="28" t="s">
        <v>127</v>
      </c>
    </row>
    <row r="113" spans="13:13" ht="13.5" hidden="1" customHeight="1">
      <c r="M113" s="28" t="s">
        <v>128</v>
      </c>
    </row>
    <row r="114" spans="13:13" ht="13.5" hidden="1" customHeight="1">
      <c r="M114" s="28" t="s">
        <v>129</v>
      </c>
    </row>
    <row r="115" spans="13:13" ht="13.5" hidden="1" customHeight="1">
      <c r="M115" s="28" t="s">
        <v>130</v>
      </c>
    </row>
    <row r="116" spans="13:13" ht="13.5" hidden="1" customHeight="1">
      <c r="M116" s="28" t="s">
        <v>131</v>
      </c>
    </row>
    <row r="117" spans="13:13" ht="13.5" hidden="1" customHeight="1">
      <c r="M117" s="28" t="s">
        <v>132</v>
      </c>
    </row>
    <row r="118" spans="13:13" ht="13.5" hidden="1" customHeight="1">
      <c r="M118" s="28" t="s">
        <v>133</v>
      </c>
    </row>
    <row r="119" spans="13:13" ht="13.5" hidden="1" customHeight="1">
      <c r="M119" s="19" t="s">
        <v>133</v>
      </c>
    </row>
  </sheetData>
  <sheetProtection password="C89F" sheet="1" selectLockedCells="1"/>
  <mergeCells count="11">
    <mergeCell ref="C20:F20"/>
    <mergeCell ref="G20:J20"/>
    <mergeCell ref="C22:F22"/>
    <mergeCell ref="G22:J22"/>
    <mergeCell ref="C11:D11"/>
    <mergeCell ref="E11:I11"/>
    <mergeCell ref="C13:D13"/>
    <mergeCell ref="E13:J13"/>
    <mergeCell ref="D15:E15"/>
    <mergeCell ref="C18:F18"/>
    <mergeCell ref="G18:J18"/>
  </mergeCells>
  <dataValidations count="2">
    <dataValidation type="list" showInputMessage="1" showErrorMessage="1" sqref="E11:I11 JA11:JE11 SW11:TA11 ACS11:ACW11 AMO11:AMS11 AWK11:AWO11 BGG11:BGK11 BQC11:BQG11 BZY11:CAC11 CJU11:CJY11 CTQ11:CTU11 DDM11:DDQ11 DNI11:DNM11 DXE11:DXI11 EHA11:EHE11 EQW11:ERA11 FAS11:FAW11 FKO11:FKS11 FUK11:FUO11 GEG11:GEK11 GOC11:GOG11 GXY11:GYC11 HHU11:HHY11 HRQ11:HRU11 IBM11:IBQ11 ILI11:ILM11 IVE11:IVI11 JFA11:JFE11 JOW11:JPA11 JYS11:JYW11 KIO11:KIS11 KSK11:KSO11 LCG11:LCK11 LMC11:LMG11 LVY11:LWC11 MFU11:MFY11 MPQ11:MPU11 MZM11:MZQ11 NJI11:NJM11 NTE11:NTI11 ODA11:ODE11 OMW11:ONA11 OWS11:OWW11 PGO11:PGS11 PQK11:PQO11 QAG11:QAK11 QKC11:QKG11 QTY11:QUC11 RDU11:RDY11 RNQ11:RNU11 RXM11:RXQ11 SHI11:SHM11 SRE11:SRI11 TBA11:TBE11 TKW11:TLA11 TUS11:TUW11 UEO11:UES11 UOK11:UOO11 UYG11:UYK11 VIC11:VIG11 VRY11:VSC11 WBU11:WBY11 WLQ11:WLU11 WVM11:WVQ11 E65547:I65547 JA65547:JE65547 SW65547:TA65547 ACS65547:ACW65547 AMO65547:AMS65547 AWK65547:AWO65547 BGG65547:BGK65547 BQC65547:BQG65547 BZY65547:CAC65547 CJU65547:CJY65547 CTQ65547:CTU65547 DDM65547:DDQ65547 DNI65547:DNM65547 DXE65547:DXI65547 EHA65547:EHE65547 EQW65547:ERA65547 FAS65547:FAW65547 FKO65547:FKS65547 FUK65547:FUO65547 GEG65547:GEK65547 GOC65547:GOG65547 GXY65547:GYC65547 HHU65547:HHY65547 HRQ65547:HRU65547 IBM65547:IBQ65547 ILI65547:ILM65547 IVE65547:IVI65547 JFA65547:JFE65547 JOW65547:JPA65547 JYS65547:JYW65547 KIO65547:KIS65547 KSK65547:KSO65547 LCG65547:LCK65547 LMC65547:LMG65547 LVY65547:LWC65547 MFU65547:MFY65547 MPQ65547:MPU65547 MZM65547:MZQ65547 NJI65547:NJM65547 NTE65547:NTI65547 ODA65547:ODE65547 OMW65547:ONA65547 OWS65547:OWW65547 PGO65547:PGS65547 PQK65547:PQO65547 QAG65547:QAK65547 QKC65547:QKG65547 QTY65547:QUC65547 RDU65547:RDY65547 RNQ65547:RNU65547 RXM65547:RXQ65547 SHI65547:SHM65547 SRE65547:SRI65547 TBA65547:TBE65547 TKW65547:TLA65547 TUS65547:TUW65547 UEO65547:UES65547 UOK65547:UOO65547 UYG65547:UYK65547 VIC65547:VIG65547 VRY65547:VSC65547 WBU65547:WBY65547 WLQ65547:WLU65547 WVM65547:WVQ65547 E131083:I131083 JA131083:JE131083 SW131083:TA131083 ACS131083:ACW131083 AMO131083:AMS131083 AWK131083:AWO131083 BGG131083:BGK131083 BQC131083:BQG131083 BZY131083:CAC131083 CJU131083:CJY131083 CTQ131083:CTU131083 DDM131083:DDQ131083 DNI131083:DNM131083 DXE131083:DXI131083 EHA131083:EHE131083 EQW131083:ERA131083 FAS131083:FAW131083 FKO131083:FKS131083 FUK131083:FUO131083 GEG131083:GEK131083 GOC131083:GOG131083 GXY131083:GYC131083 HHU131083:HHY131083 HRQ131083:HRU131083 IBM131083:IBQ131083 ILI131083:ILM131083 IVE131083:IVI131083 JFA131083:JFE131083 JOW131083:JPA131083 JYS131083:JYW131083 KIO131083:KIS131083 KSK131083:KSO131083 LCG131083:LCK131083 LMC131083:LMG131083 LVY131083:LWC131083 MFU131083:MFY131083 MPQ131083:MPU131083 MZM131083:MZQ131083 NJI131083:NJM131083 NTE131083:NTI131083 ODA131083:ODE131083 OMW131083:ONA131083 OWS131083:OWW131083 PGO131083:PGS131083 PQK131083:PQO131083 QAG131083:QAK131083 QKC131083:QKG131083 QTY131083:QUC131083 RDU131083:RDY131083 RNQ131083:RNU131083 RXM131083:RXQ131083 SHI131083:SHM131083 SRE131083:SRI131083 TBA131083:TBE131083 TKW131083:TLA131083 TUS131083:TUW131083 UEO131083:UES131083 UOK131083:UOO131083 UYG131083:UYK131083 VIC131083:VIG131083 VRY131083:VSC131083 WBU131083:WBY131083 WLQ131083:WLU131083 WVM131083:WVQ131083 E196619:I196619 JA196619:JE196619 SW196619:TA196619 ACS196619:ACW196619 AMO196619:AMS196619 AWK196619:AWO196619 BGG196619:BGK196619 BQC196619:BQG196619 BZY196619:CAC196619 CJU196619:CJY196619 CTQ196619:CTU196619 DDM196619:DDQ196619 DNI196619:DNM196619 DXE196619:DXI196619 EHA196619:EHE196619 EQW196619:ERA196619 FAS196619:FAW196619 FKO196619:FKS196619 FUK196619:FUO196619 GEG196619:GEK196619 GOC196619:GOG196619 GXY196619:GYC196619 HHU196619:HHY196619 HRQ196619:HRU196619 IBM196619:IBQ196619 ILI196619:ILM196619 IVE196619:IVI196619 JFA196619:JFE196619 JOW196619:JPA196619 JYS196619:JYW196619 KIO196619:KIS196619 KSK196619:KSO196619 LCG196619:LCK196619 LMC196619:LMG196619 LVY196619:LWC196619 MFU196619:MFY196619 MPQ196619:MPU196619 MZM196619:MZQ196619 NJI196619:NJM196619 NTE196619:NTI196619 ODA196619:ODE196619 OMW196619:ONA196619 OWS196619:OWW196619 PGO196619:PGS196619 PQK196619:PQO196619 QAG196619:QAK196619 QKC196619:QKG196619 QTY196619:QUC196619 RDU196619:RDY196619 RNQ196619:RNU196619 RXM196619:RXQ196619 SHI196619:SHM196619 SRE196619:SRI196619 TBA196619:TBE196619 TKW196619:TLA196619 TUS196619:TUW196619 UEO196619:UES196619 UOK196619:UOO196619 UYG196619:UYK196619 VIC196619:VIG196619 VRY196619:VSC196619 WBU196619:WBY196619 WLQ196619:WLU196619 WVM196619:WVQ196619 E262155:I262155 JA262155:JE262155 SW262155:TA262155 ACS262155:ACW262155 AMO262155:AMS262155 AWK262155:AWO262155 BGG262155:BGK262155 BQC262155:BQG262155 BZY262155:CAC262155 CJU262155:CJY262155 CTQ262155:CTU262155 DDM262155:DDQ262155 DNI262155:DNM262155 DXE262155:DXI262155 EHA262155:EHE262155 EQW262155:ERA262155 FAS262155:FAW262155 FKO262155:FKS262155 FUK262155:FUO262155 GEG262155:GEK262155 GOC262155:GOG262155 GXY262155:GYC262155 HHU262155:HHY262155 HRQ262155:HRU262155 IBM262155:IBQ262155 ILI262155:ILM262155 IVE262155:IVI262155 JFA262155:JFE262155 JOW262155:JPA262155 JYS262155:JYW262155 KIO262155:KIS262155 KSK262155:KSO262155 LCG262155:LCK262155 LMC262155:LMG262155 LVY262155:LWC262155 MFU262155:MFY262155 MPQ262155:MPU262155 MZM262155:MZQ262155 NJI262155:NJM262155 NTE262155:NTI262155 ODA262155:ODE262155 OMW262155:ONA262155 OWS262155:OWW262155 PGO262155:PGS262155 PQK262155:PQO262155 QAG262155:QAK262155 QKC262155:QKG262155 QTY262155:QUC262155 RDU262155:RDY262155 RNQ262155:RNU262155 RXM262155:RXQ262155 SHI262155:SHM262155 SRE262155:SRI262155 TBA262155:TBE262155 TKW262155:TLA262155 TUS262155:TUW262155 UEO262155:UES262155 UOK262155:UOO262155 UYG262155:UYK262155 VIC262155:VIG262155 VRY262155:VSC262155 WBU262155:WBY262155 WLQ262155:WLU262155 WVM262155:WVQ262155 E327691:I327691 JA327691:JE327691 SW327691:TA327691 ACS327691:ACW327691 AMO327691:AMS327691 AWK327691:AWO327691 BGG327691:BGK327691 BQC327691:BQG327691 BZY327691:CAC327691 CJU327691:CJY327691 CTQ327691:CTU327691 DDM327691:DDQ327691 DNI327691:DNM327691 DXE327691:DXI327691 EHA327691:EHE327691 EQW327691:ERA327691 FAS327691:FAW327691 FKO327691:FKS327691 FUK327691:FUO327691 GEG327691:GEK327691 GOC327691:GOG327691 GXY327691:GYC327691 HHU327691:HHY327691 HRQ327691:HRU327691 IBM327691:IBQ327691 ILI327691:ILM327691 IVE327691:IVI327691 JFA327691:JFE327691 JOW327691:JPA327691 JYS327691:JYW327691 KIO327691:KIS327691 KSK327691:KSO327691 LCG327691:LCK327691 LMC327691:LMG327691 LVY327691:LWC327691 MFU327691:MFY327691 MPQ327691:MPU327691 MZM327691:MZQ327691 NJI327691:NJM327691 NTE327691:NTI327691 ODA327691:ODE327691 OMW327691:ONA327691 OWS327691:OWW327691 PGO327691:PGS327691 PQK327691:PQO327691 QAG327691:QAK327691 QKC327691:QKG327691 QTY327691:QUC327691 RDU327691:RDY327691 RNQ327691:RNU327691 RXM327691:RXQ327691 SHI327691:SHM327691 SRE327691:SRI327691 TBA327691:TBE327691 TKW327691:TLA327691 TUS327691:TUW327691 UEO327691:UES327691 UOK327691:UOO327691 UYG327691:UYK327691 VIC327691:VIG327691 VRY327691:VSC327691 WBU327691:WBY327691 WLQ327691:WLU327691 WVM327691:WVQ327691 E393227:I393227 JA393227:JE393227 SW393227:TA393227 ACS393227:ACW393227 AMO393227:AMS393227 AWK393227:AWO393227 BGG393227:BGK393227 BQC393227:BQG393227 BZY393227:CAC393227 CJU393227:CJY393227 CTQ393227:CTU393227 DDM393227:DDQ393227 DNI393227:DNM393227 DXE393227:DXI393227 EHA393227:EHE393227 EQW393227:ERA393227 FAS393227:FAW393227 FKO393227:FKS393227 FUK393227:FUO393227 GEG393227:GEK393227 GOC393227:GOG393227 GXY393227:GYC393227 HHU393227:HHY393227 HRQ393227:HRU393227 IBM393227:IBQ393227 ILI393227:ILM393227 IVE393227:IVI393227 JFA393227:JFE393227 JOW393227:JPA393227 JYS393227:JYW393227 KIO393227:KIS393227 KSK393227:KSO393227 LCG393227:LCK393227 LMC393227:LMG393227 LVY393227:LWC393227 MFU393227:MFY393227 MPQ393227:MPU393227 MZM393227:MZQ393227 NJI393227:NJM393227 NTE393227:NTI393227 ODA393227:ODE393227 OMW393227:ONA393227 OWS393227:OWW393227 PGO393227:PGS393227 PQK393227:PQO393227 QAG393227:QAK393227 QKC393227:QKG393227 QTY393227:QUC393227 RDU393227:RDY393227 RNQ393227:RNU393227 RXM393227:RXQ393227 SHI393227:SHM393227 SRE393227:SRI393227 TBA393227:TBE393227 TKW393227:TLA393227 TUS393227:TUW393227 UEO393227:UES393227 UOK393227:UOO393227 UYG393227:UYK393227 VIC393227:VIG393227 VRY393227:VSC393227 WBU393227:WBY393227 WLQ393227:WLU393227 WVM393227:WVQ393227 E458763:I458763 JA458763:JE458763 SW458763:TA458763 ACS458763:ACW458763 AMO458763:AMS458763 AWK458763:AWO458763 BGG458763:BGK458763 BQC458763:BQG458763 BZY458763:CAC458763 CJU458763:CJY458763 CTQ458763:CTU458763 DDM458763:DDQ458763 DNI458763:DNM458763 DXE458763:DXI458763 EHA458763:EHE458763 EQW458763:ERA458763 FAS458763:FAW458763 FKO458763:FKS458763 FUK458763:FUO458763 GEG458763:GEK458763 GOC458763:GOG458763 GXY458763:GYC458763 HHU458763:HHY458763 HRQ458763:HRU458763 IBM458763:IBQ458763 ILI458763:ILM458763 IVE458763:IVI458763 JFA458763:JFE458763 JOW458763:JPA458763 JYS458763:JYW458763 KIO458763:KIS458763 KSK458763:KSO458763 LCG458763:LCK458763 LMC458763:LMG458763 LVY458763:LWC458763 MFU458763:MFY458763 MPQ458763:MPU458763 MZM458763:MZQ458763 NJI458763:NJM458763 NTE458763:NTI458763 ODA458763:ODE458763 OMW458763:ONA458763 OWS458763:OWW458763 PGO458763:PGS458763 PQK458763:PQO458763 QAG458763:QAK458763 QKC458763:QKG458763 QTY458763:QUC458763 RDU458763:RDY458763 RNQ458763:RNU458763 RXM458763:RXQ458763 SHI458763:SHM458763 SRE458763:SRI458763 TBA458763:TBE458763 TKW458763:TLA458763 TUS458763:TUW458763 UEO458763:UES458763 UOK458763:UOO458763 UYG458763:UYK458763 VIC458763:VIG458763 VRY458763:VSC458763 WBU458763:WBY458763 WLQ458763:WLU458763 WVM458763:WVQ458763 E524299:I524299 JA524299:JE524299 SW524299:TA524299 ACS524299:ACW524299 AMO524299:AMS524299 AWK524299:AWO524299 BGG524299:BGK524299 BQC524299:BQG524299 BZY524299:CAC524299 CJU524299:CJY524299 CTQ524299:CTU524299 DDM524299:DDQ524299 DNI524299:DNM524299 DXE524299:DXI524299 EHA524299:EHE524299 EQW524299:ERA524299 FAS524299:FAW524299 FKO524299:FKS524299 FUK524299:FUO524299 GEG524299:GEK524299 GOC524299:GOG524299 GXY524299:GYC524299 HHU524299:HHY524299 HRQ524299:HRU524299 IBM524299:IBQ524299 ILI524299:ILM524299 IVE524299:IVI524299 JFA524299:JFE524299 JOW524299:JPA524299 JYS524299:JYW524299 KIO524299:KIS524299 KSK524299:KSO524299 LCG524299:LCK524299 LMC524299:LMG524299 LVY524299:LWC524299 MFU524299:MFY524299 MPQ524299:MPU524299 MZM524299:MZQ524299 NJI524299:NJM524299 NTE524299:NTI524299 ODA524299:ODE524299 OMW524299:ONA524299 OWS524299:OWW524299 PGO524299:PGS524299 PQK524299:PQO524299 QAG524299:QAK524299 QKC524299:QKG524299 QTY524299:QUC524299 RDU524299:RDY524299 RNQ524299:RNU524299 RXM524299:RXQ524299 SHI524299:SHM524299 SRE524299:SRI524299 TBA524299:TBE524299 TKW524299:TLA524299 TUS524299:TUW524299 UEO524299:UES524299 UOK524299:UOO524299 UYG524299:UYK524299 VIC524299:VIG524299 VRY524299:VSC524299 WBU524299:WBY524299 WLQ524299:WLU524299 WVM524299:WVQ524299 E589835:I589835 JA589835:JE589835 SW589835:TA589835 ACS589835:ACW589835 AMO589835:AMS589835 AWK589835:AWO589835 BGG589835:BGK589835 BQC589835:BQG589835 BZY589835:CAC589835 CJU589835:CJY589835 CTQ589835:CTU589835 DDM589835:DDQ589835 DNI589835:DNM589835 DXE589835:DXI589835 EHA589835:EHE589835 EQW589835:ERA589835 FAS589835:FAW589835 FKO589835:FKS589835 FUK589835:FUO589835 GEG589835:GEK589835 GOC589835:GOG589835 GXY589835:GYC589835 HHU589835:HHY589835 HRQ589835:HRU589835 IBM589835:IBQ589835 ILI589835:ILM589835 IVE589835:IVI589835 JFA589835:JFE589835 JOW589835:JPA589835 JYS589835:JYW589835 KIO589835:KIS589835 KSK589835:KSO589835 LCG589835:LCK589835 LMC589835:LMG589835 LVY589835:LWC589835 MFU589835:MFY589835 MPQ589835:MPU589835 MZM589835:MZQ589835 NJI589835:NJM589835 NTE589835:NTI589835 ODA589835:ODE589835 OMW589835:ONA589835 OWS589835:OWW589835 PGO589835:PGS589835 PQK589835:PQO589835 QAG589835:QAK589835 QKC589835:QKG589835 QTY589835:QUC589835 RDU589835:RDY589835 RNQ589835:RNU589835 RXM589835:RXQ589835 SHI589835:SHM589835 SRE589835:SRI589835 TBA589835:TBE589835 TKW589835:TLA589835 TUS589835:TUW589835 UEO589835:UES589835 UOK589835:UOO589835 UYG589835:UYK589835 VIC589835:VIG589835 VRY589835:VSC589835 WBU589835:WBY589835 WLQ589835:WLU589835 WVM589835:WVQ589835 E655371:I655371 JA655371:JE655371 SW655371:TA655371 ACS655371:ACW655371 AMO655371:AMS655371 AWK655371:AWO655371 BGG655371:BGK655371 BQC655371:BQG655371 BZY655371:CAC655371 CJU655371:CJY655371 CTQ655371:CTU655371 DDM655371:DDQ655371 DNI655371:DNM655371 DXE655371:DXI655371 EHA655371:EHE655371 EQW655371:ERA655371 FAS655371:FAW655371 FKO655371:FKS655371 FUK655371:FUO655371 GEG655371:GEK655371 GOC655371:GOG655371 GXY655371:GYC655371 HHU655371:HHY655371 HRQ655371:HRU655371 IBM655371:IBQ655371 ILI655371:ILM655371 IVE655371:IVI655371 JFA655371:JFE655371 JOW655371:JPA655371 JYS655371:JYW655371 KIO655371:KIS655371 KSK655371:KSO655371 LCG655371:LCK655371 LMC655371:LMG655371 LVY655371:LWC655371 MFU655371:MFY655371 MPQ655371:MPU655371 MZM655371:MZQ655371 NJI655371:NJM655371 NTE655371:NTI655371 ODA655371:ODE655371 OMW655371:ONA655371 OWS655371:OWW655371 PGO655371:PGS655371 PQK655371:PQO655371 QAG655371:QAK655371 QKC655371:QKG655371 QTY655371:QUC655371 RDU655371:RDY655371 RNQ655371:RNU655371 RXM655371:RXQ655371 SHI655371:SHM655371 SRE655371:SRI655371 TBA655371:TBE655371 TKW655371:TLA655371 TUS655371:TUW655371 UEO655371:UES655371 UOK655371:UOO655371 UYG655371:UYK655371 VIC655371:VIG655371 VRY655371:VSC655371 WBU655371:WBY655371 WLQ655371:WLU655371 WVM655371:WVQ655371 E720907:I720907 JA720907:JE720907 SW720907:TA720907 ACS720907:ACW720907 AMO720907:AMS720907 AWK720907:AWO720907 BGG720907:BGK720907 BQC720907:BQG720907 BZY720907:CAC720907 CJU720907:CJY720907 CTQ720907:CTU720907 DDM720907:DDQ720907 DNI720907:DNM720907 DXE720907:DXI720907 EHA720907:EHE720907 EQW720907:ERA720907 FAS720907:FAW720907 FKO720907:FKS720907 FUK720907:FUO720907 GEG720907:GEK720907 GOC720907:GOG720907 GXY720907:GYC720907 HHU720907:HHY720907 HRQ720907:HRU720907 IBM720907:IBQ720907 ILI720907:ILM720907 IVE720907:IVI720907 JFA720907:JFE720907 JOW720907:JPA720907 JYS720907:JYW720907 KIO720907:KIS720907 KSK720907:KSO720907 LCG720907:LCK720907 LMC720907:LMG720907 LVY720907:LWC720907 MFU720907:MFY720907 MPQ720907:MPU720907 MZM720907:MZQ720907 NJI720907:NJM720907 NTE720907:NTI720907 ODA720907:ODE720907 OMW720907:ONA720907 OWS720907:OWW720907 PGO720907:PGS720907 PQK720907:PQO720907 QAG720907:QAK720907 QKC720907:QKG720907 QTY720907:QUC720907 RDU720907:RDY720907 RNQ720907:RNU720907 RXM720907:RXQ720907 SHI720907:SHM720907 SRE720907:SRI720907 TBA720907:TBE720907 TKW720907:TLA720907 TUS720907:TUW720907 UEO720907:UES720907 UOK720907:UOO720907 UYG720907:UYK720907 VIC720907:VIG720907 VRY720907:VSC720907 WBU720907:WBY720907 WLQ720907:WLU720907 WVM720907:WVQ720907 E786443:I786443 JA786443:JE786443 SW786443:TA786443 ACS786443:ACW786443 AMO786443:AMS786443 AWK786443:AWO786443 BGG786443:BGK786443 BQC786443:BQG786443 BZY786443:CAC786443 CJU786443:CJY786443 CTQ786443:CTU786443 DDM786443:DDQ786443 DNI786443:DNM786443 DXE786443:DXI786443 EHA786443:EHE786443 EQW786443:ERA786443 FAS786443:FAW786443 FKO786443:FKS786443 FUK786443:FUO786443 GEG786443:GEK786443 GOC786443:GOG786443 GXY786443:GYC786443 HHU786443:HHY786443 HRQ786443:HRU786443 IBM786443:IBQ786443 ILI786443:ILM786443 IVE786443:IVI786443 JFA786443:JFE786443 JOW786443:JPA786443 JYS786443:JYW786443 KIO786443:KIS786443 KSK786443:KSO786443 LCG786443:LCK786443 LMC786443:LMG786443 LVY786443:LWC786443 MFU786443:MFY786443 MPQ786443:MPU786443 MZM786443:MZQ786443 NJI786443:NJM786443 NTE786443:NTI786443 ODA786443:ODE786443 OMW786443:ONA786443 OWS786443:OWW786443 PGO786443:PGS786443 PQK786443:PQO786443 QAG786443:QAK786443 QKC786443:QKG786443 QTY786443:QUC786443 RDU786443:RDY786443 RNQ786443:RNU786443 RXM786443:RXQ786443 SHI786443:SHM786443 SRE786443:SRI786443 TBA786443:TBE786443 TKW786443:TLA786443 TUS786443:TUW786443 UEO786443:UES786443 UOK786443:UOO786443 UYG786443:UYK786443 VIC786443:VIG786443 VRY786443:VSC786443 WBU786443:WBY786443 WLQ786443:WLU786443 WVM786443:WVQ786443 E851979:I851979 JA851979:JE851979 SW851979:TA851979 ACS851979:ACW851979 AMO851979:AMS851979 AWK851979:AWO851979 BGG851979:BGK851979 BQC851979:BQG851979 BZY851979:CAC851979 CJU851979:CJY851979 CTQ851979:CTU851979 DDM851979:DDQ851979 DNI851979:DNM851979 DXE851979:DXI851979 EHA851979:EHE851979 EQW851979:ERA851979 FAS851979:FAW851979 FKO851979:FKS851979 FUK851979:FUO851979 GEG851979:GEK851979 GOC851979:GOG851979 GXY851979:GYC851979 HHU851979:HHY851979 HRQ851979:HRU851979 IBM851979:IBQ851979 ILI851979:ILM851979 IVE851979:IVI851979 JFA851979:JFE851979 JOW851979:JPA851979 JYS851979:JYW851979 KIO851979:KIS851979 KSK851979:KSO851979 LCG851979:LCK851979 LMC851979:LMG851979 LVY851979:LWC851979 MFU851979:MFY851979 MPQ851979:MPU851979 MZM851979:MZQ851979 NJI851979:NJM851979 NTE851979:NTI851979 ODA851979:ODE851979 OMW851979:ONA851979 OWS851979:OWW851979 PGO851979:PGS851979 PQK851979:PQO851979 QAG851979:QAK851979 QKC851979:QKG851979 QTY851979:QUC851979 RDU851979:RDY851979 RNQ851979:RNU851979 RXM851979:RXQ851979 SHI851979:SHM851979 SRE851979:SRI851979 TBA851979:TBE851979 TKW851979:TLA851979 TUS851979:TUW851979 UEO851979:UES851979 UOK851979:UOO851979 UYG851979:UYK851979 VIC851979:VIG851979 VRY851979:VSC851979 WBU851979:WBY851979 WLQ851979:WLU851979 WVM851979:WVQ851979 E917515:I917515 JA917515:JE917515 SW917515:TA917515 ACS917515:ACW917515 AMO917515:AMS917515 AWK917515:AWO917515 BGG917515:BGK917515 BQC917515:BQG917515 BZY917515:CAC917515 CJU917515:CJY917515 CTQ917515:CTU917515 DDM917515:DDQ917515 DNI917515:DNM917515 DXE917515:DXI917515 EHA917515:EHE917515 EQW917515:ERA917515 FAS917515:FAW917515 FKO917515:FKS917515 FUK917515:FUO917515 GEG917515:GEK917515 GOC917515:GOG917515 GXY917515:GYC917515 HHU917515:HHY917515 HRQ917515:HRU917515 IBM917515:IBQ917515 ILI917515:ILM917515 IVE917515:IVI917515 JFA917515:JFE917515 JOW917515:JPA917515 JYS917515:JYW917515 KIO917515:KIS917515 KSK917515:KSO917515 LCG917515:LCK917515 LMC917515:LMG917515 LVY917515:LWC917515 MFU917515:MFY917515 MPQ917515:MPU917515 MZM917515:MZQ917515 NJI917515:NJM917515 NTE917515:NTI917515 ODA917515:ODE917515 OMW917515:ONA917515 OWS917515:OWW917515 PGO917515:PGS917515 PQK917515:PQO917515 QAG917515:QAK917515 QKC917515:QKG917515 QTY917515:QUC917515 RDU917515:RDY917515 RNQ917515:RNU917515 RXM917515:RXQ917515 SHI917515:SHM917515 SRE917515:SRI917515 TBA917515:TBE917515 TKW917515:TLA917515 TUS917515:TUW917515 UEO917515:UES917515 UOK917515:UOO917515 UYG917515:UYK917515 VIC917515:VIG917515 VRY917515:VSC917515 WBU917515:WBY917515 WLQ917515:WLU917515 WVM917515:WVQ917515 E983051:I983051 JA983051:JE983051 SW983051:TA983051 ACS983051:ACW983051 AMO983051:AMS983051 AWK983051:AWO983051 BGG983051:BGK983051 BQC983051:BQG983051 BZY983051:CAC983051 CJU983051:CJY983051 CTQ983051:CTU983051 DDM983051:DDQ983051 DNI983051:DNM983051 DXE983051:DXI983051 EHA983051:EHE983051 EQW983051:ERA983051 FAS983051:FAW983051 FKO983051:FKS983051 FUK983051:FUO983051 GEG983051:GEK983051 GOC983051:GOG983051 GXY983051:GYC983051 HHU983051:HHY983051 HRQ983051:HRU983051 IBM983051:IBQ983051 ILI983051:ILM983051 IVE983051:IVI983051 JFA983051:JFE983051 JOW983051:JPA983051 JYS983051:JYW983051 KIO983051:KIS983051 KSK983051:KSO983051 LCG983051:LCK983051 LMC983051:LMG983051 LVY983051:LWC983051 MFU983051:MFY983051 MPQ983051:MPU983051 MZM983051:MZQ983051 NJI983051:NJM983051 NTE983051:NTI983051 ODA983051:ODE983051 OMW983051:ONA983051 OWS983051:OWW983051 PGO983051:PGS983051 PQK983051:PQO983051 QAG983051:QAK983051 QKC983051:QKG983051 QTY983051:QUC983051 RDU983051:RDY983051 RNQ983051:RNU983051 RXM983051:RXQ983051 SHI983051:SHM983051 SRE983051:SRI983051 TBA983051:TBE983051 TKW983051:TLA983051 TUS983051:TUW983051 UEO983051:UES983051 UOK983051:UOO983051 UYG983051:UYK983051 VIC983051:VIG983051 VRY983051:VSC983051 WBU983051:WBY983051 WLQ983051:WLU983051 WVM983051:WVQ983051" xr:uid="{00000000-0002-0000-0100-000000000000}">
      <formula1>$M$98:$M$118</formula1>
    </dataValidation>
    <dataValidation showInputMessage="1" showErrorMessage="1" sqref="K11 JG11 TC11 ACY11 AMU11 AWQ11 BGM11 BQI11 CAE11 CKA11 CTW11 DDS11 DNO11 DXK11 EHG11 ERC11 FAY11 FKU11 FUQ11 GEM11 GOI11 GYE11 HIA11 HRW11 IBS11 ILO11 IVK11 JFG11 JPC11 JYY11 KIU11 KSQ11 LCM11 LMI11 LWE11 MGA11 MPW11 MZS11 NJO11 NTK11 ODG11 ONC11 OWY11 PGU11 PQQ11 QAM11 QKI11 QUE11 REA11 RNW11 RXS11 SHO11 SRK11 TBG11 TLC11 TUY11 UEU11 UOQ11 UYM11 VII11 VSE11 WCA11 WLW11 WVS11 K65547 JG65547 TC65547 ACY65547 AMU65547 AWQ65547 BGM65547 BQI65547 CAE65547 CKA65547 CTW65547 DDS65547 DNO65547 DXK65547 EHG65547 ERC65547 FAY65547 FKU65547 FUQ65547 GEM65547 GOI65547 GYE65547 HIA65547 HRW65547 IBS65547 ILO65547 IVK65547 JFG65547 JPC65547 JYY65547 KIU65547 KSQ65547 LCM65547 LMI65547 LWE65547 MGA65547 MPW65547 MZS65547 NJO65547 NTK65547 ODG65547 ONC65547 OWY65547 PGU65547 PQQ65547 QAM65547 QKI65547 QUE65547 REA65547 RNW65547 RXS65547 SHO65547 SRK65547 TBG65547 TLC65547 TUY65547 UEU65547 UOQ65547 UYM65547 VII65547 VSE65547 WCA65547 WLW65547 WVS65547 K131083 JG131083 TC131083 ACY131083 AMU131083 AWQ131083 BGM131083 BQI131083 CAE131083 CKA131083 CTW131083 DDS131083 DNO131083 DXK131083 EHG131083 ERC131083 FAY131083 FKU131083 FUQ131083 GEM131083 GOI131083 GYE131083 HIA131083 HRW131083 IBS131083 ILO131083 IVK131083 JFG131083 JPC131083 JYY131083 KIU131083 KSQ131083 LCM131083 LMI131083 LWE131083 MGA131083 MPW131083 MZS131083 NJO131083 NTK131083 ODG131083 ONC131083 OWY131083 PGU131083 PQQ131083 QAM131083 QKI131083 QUE131083 REA131083 RNW131083 RXS131083 SHO131083 SRK131083 TBG131083 TLC131083 TUY131083 UEU131083 UOQ131083 UYM131083 VII131083 VSE131083 WCA131083 WLW131083 WVS131083 K196619 JG196619 TC196619 ACY196619 AMU196619 AWQ196619 BGM196619 BQI196619 CAE196619 CKA196619 CTW196619 DDS196619 DNO196619 DXK196619 EHG196619 ERC196619 FAY196619 FKU196619 FUQ196619 GEM196619 GOI196619 GYE196619 HIA196619 HRW196619 IBS196619 ILO196619 IVK196619 JFG196619 JPC196619 JYY196619 KIU196619 KSQ196619 LCM196619 LMI196619 LWE196619 MGA196619 MPW196619 MZS196619 NJO196619 NTK196619 ODG196619 ONC196619 OWY196619 PGU196619 PQQ196619 QAM196619 QKI196619 QUE196619 REA196619 RNW196619 RXS196619 SHO196619 SRK196619 TBG196619 TLC196619 TUY196619 UEU196619 UOQ196619 UYM196619 VII196619 VSE196619 WCA196619 WLW196619 WVS196619 K262155 JG262155 TC262155 ACY262155 AMU262155 AWQ262155 BGM262155 BQI262155 CAE262155 CKA262155 CTW262155 DDS262155 DNO262155 DXK262155 EHG262155 ERC262155 FAY262155 FKU262155 FUQ262155 GEM262155 GOI262155 GYE262155 HIA262155 HRW262155 IBS262155 ILO262155 IVK262155 JFG262155 JPC262155 JYY262155 KIU262155 KSQ262155 LCM262155 LMI262155 LWE262155 MGA262155 MPW262155 MZS262155 NJO262155 NTK262155 ODG262155 ONC262155 OWY262155 PGU262155 PQQ262155 QAM262155 QKI262155 QUE262155 REA262155 RNW262155 RXS262155 SHO262155 SRK262155 TBG262155 TLC262155 TUY262155 UEU262155 UOQ262155 UYM262155 VII262155 VSE262155 WCA262155 WLW262155 WVS262155 K327691 JG327691 TC327691 ACY327691 AMU327691 AWQ327691 BGM327691 BQI327691 CAE327691 CKA327691 CTW327691 DDS327691 DNO327691 DXK327691 EHG327691 ERC327691 FAY327691 FKU327691 FUQ327691 GEM327691 GOI327691 GYE327691 HIA327691 HRW327691 IBS327691 ILO327691 IVK327691 JFG327691 JPC327691 JYY327691 KIU327691 KSQ327691 LCM327691 LMI327691 LWE327691 MGA327691 MPW327691 MZS327691 NJO327691 NTK327691 ODG327691 ONC327691 OWY327691 PGU327691 PQQ327691 QAM327691 QKI327691 QUE327691 REA327691 RNW327691 RXS327691 SHO327691 SRK327691 TBG327691 TLC327691 TUY327691 UEU327691 UOQ327691 UYM327691 VII327691 VSE327691 WCA327691 WLW327691 WVS327691 K393227 JG393227 TC393227 ACY393227 AMU393227 AWQ393227 BGM393227 BQI393227 CAE393227 CKA393227 CTW393227 DDS393227 DNO393227 DXK393227 EHG393227 ERC393227 FAY393227 FKU393227 FUQ393227 GEM393227 GOI393227 GYE393227 HIA393227 HRW393227 IBS393227 ILO393227 IVK393227 JFG393227 JPC393227 JYY393227 KIU393227 KSQ393227 LCM393227 LMI393227 LWE393227 MGA393227 MPW393227 MZS393227 NJO393227 NTK393227 ODG393227 ONC393227 OWY393227 PGU393227 PQQ393227 QAM393227 QKI393227 QUE393227 REA393227 RNW393227 RXS393227 SHO393227 SRK393227 TBG393227 TLC393227 TUY393227 UEU393227 UOQ393227 UYM393227 VII393227 VSE393227 WCA393227 WLW393227 WVS393227 K458763 JG458763 TC458763 ACY458763 AMU458763 AWQ458763 BGM458763 BQI458763 CAE458763 CKA458763 CTW458763 DDS458763 DNO458763 DXK458763 EHG458763 ERC458763 FAY458763 FKU458763 FUQ458763 GEM458763 GOI458763 GYE458763 HIA458763 HRW458763 IBS458763 ILO458763 IVK458763 JFG458763 JPC458763 JYY458763 KIU458763 KSQ458763 LCM458763 LMI458763 LWE458763 MGA458763 MPW458763 MZS458763 NJO458763 NTK458763 ODG458763 ONC458763 OWY458763 PGU458763 PQQ458763 QAM458763 QKI458763 QUE458763 REA458763 RNW458763 RXS458763 SHO458763 SRK458763 TBG458763 TLC458763 TUY458763 UEU458763 UOQ458763 UYM458763 VII458763 VSE458763 WCA458763 WLW458763 WVS458763 K524299 JG524299 TC524299 ACY524299 AMU524299 AWQ524299 BGM524299 BQI524299 CAE524299 CKA524299 CTW524299 DDS524299 DNO524299 DXK524299 EHG524299 ERC524299 FAY524299 FKU524299 FUQ524299 GEM524299 GOI524299 GYE524299 HIA524299 HRW524299 IBS524299 ILO524299 IVK524299 JFG524299 JPC524299 JYY524299 KIU524299 KSQ524299 LCM524299 LMI524299 LWE524299 MGA524299 MPW524299 MZS524299 NJO524299 NTK524299 ODG524299 ONC524299 OWY524299 PGU524299 PQQ524299 QAM524299 QKI524299 QUE524299 REA524299 RNW524299 RXS524299 SHO524299 SRK524299 TBG524299 TLC524299 TUY524299 UEU524299 UOQ524299 UYM524299 VII524299 VSE524299 WCA524299 WLW524299 WVS524299 K589835 JG589835 TC589835 ACY589835 AMU589835 AWQ589835 BGM589835 BQI589835 CAE589835 CKA589835 CTW589835 DDS589835 DNO589835 DXK589835 EHG589835 ERC589835 FAY589835 FKU589835 FUQ589835 GEM589835 GOI589835 GYE589835 HIA589835 HRW589835 IBS589835 ILO589835 IVK589835 JFG589835 JPC589835 JYY589835 KIU589835 KSQ589835 LCM589835 LMI589835 LWE589835 MGA589835 MPW589835 MZS589835 NJO589835 NTK589835 ODG589835 ONC589835 OWY589835 PGU589835 PQQ589835 QAM589835 QKI589835 QUE589835 REA589835 RNW589835 RXS589835 SHO589835 SRK589835 TBG589835 TLC589835 TUY589835 UEU589835 UOQ589835 UYM589835 VII589835 VSE589835 WCA589835 WLW589835 WVS589835 K655371 JG655371 TC655371 ACY655371 AMU655371 AWQ655371 BGM655371 BQI655371 CAE655371 CKA655371 CTW655371 DDS655371 DNO655371 DXK655371 EHG655371 ERC655371 FAY655371 FKU655371 FUQ655371 GEM655371 GOI655371 GYE655371 HIA655371 HRW655371 IBS655371 ILO655371 IVK655371 JFG655371 JPC655371 JYY655371 KIU655371 KSQ655371 LCM655371 LMI655371 LWE655371 MGA655371 MPW655371 MZS655371 NJO655371 NTK655371 ODG655371 ONC655371 OWY655371 PGU655371 PQQ655371 QAM655371 QKI655371 QUE655371 REA655371 RNW655371 RXS655371 SHO655371 SRK655371 TBG655371 TLC655371 TUY655371 UEU655371 UOQ655371 UYM655371 VII655371 VSE655371 WCA655371 WLW655371 WVS655371 K720907 JG720907 TC720907 ACY720907 AMU720907 AWQ720907 BGM720907 BQI720907 CAE720907 CKA720907 CTW720907 DDS720907 DNO720907 DXK720907 EHG720907 ERC720907 FAY720907 FKU720907 FUQ720907 GEM720907 GOI720907 GYE720907 HIA720907 HRW720907 IBS720907 ILO720907 IVK720907 JFG720907 JPC720907 JYY720907 KIU720907 KSQ720907 LCM720907 LMI720907 LWE720907 MGA720907 MPW720907 MZS720907 NJO720907 NTK720907 ODG720907 ONC720907 OWY720907 PGU720907 PQQ720907 QAM720907 QKI720907 QUE720907 REA720907 RNW720907 RXS720907 SHO720907 SRK720907 TBG720907 TLC720907 TUY720907 UEU720907 UOQ720907 UYM720907 VII720907 VSE720907 WCA720907 WLW720907 WVS720907 K786443 JG786443 TC786443 ACY786443 AMU786443 AWQ786443 BGM786443 BQI786443 CAE786443 CKA786443 CTW786443 DDS786443 DNO786443 DXK786443 EHG786443 ERC786443 FAY786443 FKU786443 FUQ786443 GEM786443 GOI786443 GYE786443 HIA786443 HRW786443 IBS786443 ILO786443 IVK786443 JFG786443 JPC786443 JYY786443 KIU786443 KSQ786443 LCM786443 LMI786443 LWE786443 MGA786443 MPW786443 MZS786443 NJO786443 NTK786443 ODG786443 ONC786443 OWY786443 PGU786443 PQQ786443 QAM786443 QKI786443 QUE786443 REA786443 RNW786443 RXS786443 SHO786443 SRK786443 TBG786443 TLC786443 TUY786443 UEU786443 UOQ786443 UYM786443 VII786443 VSE786443 WCA786443 WLW786443 WVS786443 K851979 JG851979 TC851979 ACY851979 AMU851979 AWQ851979 BGM851979 BQI851979 CAE851979 CKA851979 CTW851979 DDS851979 DNO851979 DXK851979 EHG851979 ERC851979 FAY851979 FKU851979 FUQ851979 GEM851979 GOI851979 GYE851979 HIA851979 HRW851979 IBS851979 ILO851979 IVK851979 JFG851979 JPC851979 JYY851979 KIU851979 KSQ851979 LCM851979 LMI851979 LWE851979 MGA851979 MPW851979 MZS851979 NJO851979 NTK851979 ODG851979 ONC851979 OWY851979 PGU851979 PQQ851979 QAM851979 QKI851979 QUE851979 REA851979 RNW851979 RXS851979 SHO851979 SRK851979 TBG851979 TLC851979 TUY851979 UEU851979 UOQ851979 UYM851979 VII851979 VSE851979 WCA851979 WLW851979 WVS851979 K917515 JG917515 TC917515 ACY917515 AMU917515 AWQ917515 BGM917515 BQI917515 CAE917515 CKA917515 CTW917515 DDS917515 DNO917515 DXK917515 EHG917515 ERC917515 FAY917515 FKU917515 FUQ917515 GEM917515 GOI917515 GYE917515 HIA917515 HRW917515 IBS917515 ILO917515 IVK917515 JFG917515 JPC917515 JYY917515 KIU917515 KSQ917515 LCM917515 LMI917515 LWE917515 MGA917515 MPW917515 MZS917515 NJO917515 NTK917515 ODG917515 ONC917515 OWY917515 PGU917515 PQQ917515 QAM917515 QKI917515 QUE917515 REA917515 RNW917515 RXS917515 SHO917515 SRK917515 TBG917515 TLC917515 TUY917515 UEU917515 UOQ917515 UYM917515 VII917515 VSE917515 WCA917515 WLW917515 WVS917515 K983051 JG983051 TC983051 ACY983051 AMU983051 AWQ983051 BGM983051 BQI983051 CAE983051 CKA983051 CTW983051 DDS983051 DNO983051 DXK983051 EHG983051 ERC983051 FAY983051 FKU983051 FUQ983051 GEM983051 GOI983051 GYE983051 HIA983051 HRW983051 IBS983051 ILO983051 IVK983051 JFG983051 JPC983051 JYY983051 KIU983051 KSQ983051 LCM983051 LMI983051 LWE983051 MGA983051 MPW983051 MZS983051 NJO983051 NTK983051 ODG983051 ONC983051 OWY983051 PGU983051 PQQ983051 QAM983051 QKI983051 QUE983051 REA983051 RNW983051 RXS983051 SHO983051 SRK983051 TBG983051 TLC983051 TUY983051 UEU983051 UOQ983051 UYM983051 VII983051 VSE983051 WCA983051 WLW983051 WVS983051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49 JA65549 SW65549 ACS65549 AMO65549 AWK65549 BGG65549 BQC65549 BZY65549 CJU65549 CTQ65549 DDM65549 DNI65549 DXE65549 EHA65549 EQW65549 FAS65549 FKO65549 FUK65549 GEG65549 GOC65549 GXY65549 HHU65549 HRQ65549 IBM65549 ILI65549 IVE65549 JFA65549 JOW65549 JYS65549 KIO65549 KSK65549 LCG65549 LMC65549 LVY65549 MFU65549 MPQ65549 MZM65549 NJI65549 NTE65549 ODA65549 OMW65549 OWS65549 PGO65549 PQK65549 QAG65549 QKC65549 QTY65549 RDU65549 RNQ65549 RXM65549 SHI65549 SRE65549 TBA65549 TKW65549 TUS65549 UEO65549 UOK65549 UYG65549 VIC65549 VRY65549 WBU65549 WLQ65549 WVM65549 E131085 JA131085 SW131085 ACS131085 AMO131085 AWK131085 BGG131085 BQC131085 BZY131085 CJU131085 CTQ131085 DDM131085 DNI131085 DXE131085 EHA131085 EQW131085 FAS131085 FKO131085 FUK131085 GEG131085 GOC131085 GXY131085 HHU131085 HRQ131085 IBM131085 ILI131085 IVE131085 JFA131085 JOW131085 JYS131085 KIO131085 KSK131085 LCG131085 LMC131085 LVY131085 MFU131085 MPQ131085 MZM131085 NJI131085 NTE131085 ODA131085 OMW131085 OWS131085 PGO131085 PQK131085 QAG131085 QKC131085 QTY131085 RDU131085 RNQ131085 RXM131085 SHI131085 SRE131085 TBA131085 TKW131085 TUS131085 UEO131085 UOK131085 UYG131085 VIC131085 VRY131085 WBU131085 WLQ131085 WVM131085 E196621 JA196621 SW196621 ACS196621 AMO196621 AWK196621 BGG196621 BQC196621 BZY196621 CJU196621 CTQ196621 DDM196621 DNI196621 DXE196621 EHA196621 EQW196621 FAS196621 FKO196621 FUK196621 GEG196621 GOC196621 GXY196621 HHU196621 HRQ196621 IBM196621 ILI196621 IVE196621 JFA196621 JOW196621 JYS196621 KIO196621 KSK196621 LCG196621 LMC196621 LVY196621 MFU196621 MPQ196621 MZM196621 NJI196621 NTE196621 ODA196621 OMW196621 OWS196621 PGO196621 PQK196621 QAG196621 QKC196621 QTY196621 RDU196621 RNQ196621 RXM196621 SHI196621 SRE196621 TBA196621 TKW196621 TUS196621 UEO196621 UOK196621 UYG196621 VIC196621 VRY196621 WBU196621 WLQ196621 WVM196621 E262157 JA262157 SW262157 ACS262157 AMO262157 AWK262157 BGG262157 BQC262157 BZY262157 CJU262157 CTQ262157 DDM262157 DNI262157 DXE262157 EHA262157 EQW262157 FAS262157 FKO262157 FUK262157 GEG262157 GOC262157 GXY262157 HHU262157 HRQ262157 IBM262157 ILI262157 IVE262157 JFA262157 JOW262157 JYS262157 KIO262157 KSK262157 LCG262157 LMC262157 LVY262157 MFU262157 MPQ262157 MZM262157 NJI262157 NTE262157 ODA262157 OMW262157 OWS262157 PGO262157 PQK262157 QAG262157 QKC262157 QTY262157 RDU262157 RNQ262157 RXM262157 SHI262157 SRE262157 TBA262157 TKW262157 TUS262157 UEO262157 UOK262157 UYG262157 VIC262157 VRY262157 WBU262157 WLQ262157 WVM262157 E327693 JA327693 SW327693 ACS327693 AMO327693 AWK327693 BGG327693 BQC327693 BZY327693 CJU327693 CTQ327693 DDM327693 DNI327693 DXE327693 EHA327693 EQW327693 FAS327693 FKO327693 FUK327693 GEG327693 GOC327693 GXY327693 HHU327693 HRQ327693 IBM327693 ILI327693 IVE327693 JFA327693 JOW327693 JYS327693 KIO327693 KSK327693 LCG327693 LMC327693 LVY327693 MFU327693 MPQ327693 MZM327693 NJI327693 NTE327693 ODA327693 OMW327693 OWS327693 PGO327693 PQK327693 QAG327693 QKC327693 QTY327693 RDU327693 RNQ327693 RXM327693 SHI327693 SRE327693 TBA327693 TKW327693 TUS327693 UEO327693 UOK327693 UYG327693 VIC327693 VRY327693 WBU327693 WLQ327693 WVM327693 E393229 JA393229 SW393229 ACS393229 AMO393229 AWK393229 BGG393229 BQC393229 BZY393229 CJU393229 CTQ393229 DDM393229 DNI393229 DXE393229 EHA393229 EQW393229 FAS393229 FKO393229 FUK393229 GEG393229 GOC393229 GXY393229 HHU393229 HRQ393229 IBM393229 ILI393229 IVE393229 JFA393229 JOW393229 JYS393229 KIO393229 KSK393229 LCG393229 LMC393229 LVY393229 MFU393229 MPQ393229 MZM393229 NJI393229 NTE393229 ODA393229 OMW393229 OWS393229 PGO393229 PQK393229 QAG393229 QKC393229 QTY393229 RDU393229 RNQ393229 RXM393229 SHI393229 SRE393229 TBA393229 TKW393229 TUS393229 UEO393229 UOK393229 UYG393229 VIC393229 VRY393229 WBU393229 WLQ393229 WVM393229 E458765 JA458765 SW458765 ACS458765 AMO458765 AWK458765 BGG458765 BQC458765 BZY458765 CJU458765 CTQ458765 DDM458765 DNI458765 DXE458765 EHA458765 EQW458765 FAS458765 FKO458765 FUK458765 GEG458765 GOC458765 GXY458765 HHU458765 HRQ458765 IBM458765 ILI458765 IVE458765 JFA458765 JOW458765 JYS458765 KIO458765 KSK458765 LCG458765 LMC458765 LVY458765 MFU458765 MPQ458765 MZM458765 NJI458765 NTE458765 ODA458765 OMW458765 OWS458765 PGO458765 PQK458765 QAG458765 QKC458765 QTY458765 RDU458765 RNQ458765 RXM458765 SHI458765 SRE458765 TBA458765 TKW458765 TUS458765 UEO458765 UOK458765 UYG458765 VIC458765 VRY458765 WBU458765 WLQ458765 WVM458765 E524301 JA524301 SW524301 ACS524301 AMO524301 AWK524301 BGG524301 BQC524301 BZY524301 CJU524301 CTQ524301 DDM524301 DNI524301 DXE524301 EHA524301 EQW524301 FAS524301 FKO524301 FUK524301 GEG524301 GOC524301 GXY524301 HHU524301 HRQ524301 IBM524301 ILI524301 IVE524301 JFA524301 JOW524301 JYS524301 KIO524301 KSK524301 LCG524301 LMC524301 LVY524301 MFU524301 MPQ524301 MZM524301 NJI524301 NTE524301 ODA524301 OMW524301 OWS524301 PGO524301 PQK524301 QAG524301 QKC524301 QTY524301 RDU524301 RNQ524301 RXM524301 SHI524301 SRE524301 TBA524301 TKW524301 TUS524301 UEO524301 UOK524301 UYG524301 VIC524301 VRY524301 WBU524301 WLQ524301 WVM524301 E589837 JA589837 SW589837 ACS589837 AMO589837 AWK589837 BGG589837 BQC589837 BZY589837 CJU589837 CTQ589837 DDM589837 DNI589837 DXE589837 EHA589837 EQW589837 FAS589837 FKO589837 FUK589837 GEG589837 GOC589837 GXY589837 HHU589837 HRQ589837 IBM589837 ILI589837 IVE589837 JFA589837 JOW589837 JYS589837 KIO589837 KSK589837 LCG589837 LMC589837 LVY589837 MFU589837 MPQ589837 MZM589837 NJI589837 NTE589837 ODA589837 OMW589837 OWS589837 PGO589837 PQK589837 QAG589837 QKC589837 QTY589837 RDU589837 RNQ589837 RXM589837 SHI589837 SRE589837 TBA589837 TKW589837 TUS589837 UEO589837 UOK589837 UYG589837 VIC589837 VRY589837 WBU589837 WLQ589837 WVM589837 E655373 JA655373 SW655373 ACS655373 AMO655373 AWK655373 BGG655373 BQC655373 BZY655373 CJU655373 CTQ655373 DDM655373 DNI655373 DXE655373 EHA655373 EQW655373 FAS655373 FKO655373 FUK655373 GEG655373 GOC655373 GXY655373 HHU655373 HRQ655373 IBM655373 ILI655373 IVE655373 JFA655373 JOW655373 JYS655373 KIO655373 KSK655373 LCG655373 LMC655373 LVY655373 MFU655373 MPQ655373 MZM655373 NJI655373 NTE655373 ODA655373 OMW655373 OWS655373 PGO655373 PQK655373 QAG655373 QKC655373 QTY655373 RDU655373 RNQ655373 RXM655373 SHI655373 SRE655373 TBA655373 TKW655373 TUS655373 UEO655373 UOK655373 UYG655373 VIC655373 VRY655373 WBU655373 WLQ655373 WVM655373 E720909 JA720909 SW720909 ACS720909 AMO720909 AWK720909 BGG720909 BQC720909 BZY720909 CJU720909 CTQ720909 DDM720909 DNI720909 DXE720909 EHA720909 EQW720909 FAS720909 FKO720909 FUK720909 GEG720909 GOC720909 GXY720909 HHU720909 HRQ720909 IBM720909 ILI720909 IVE720909 JFA720909 JOW720909 JYS720909 KIO720909 KSK720909 LCG720909 LMC720909 LVY720909 MFU720909 MPQ720909 MZM720909 NJI720909 NTE720909 ODA720909 OMW720909 OWS720909 PGO720909 PQK720909 QAG720909 QKC720909 QTY720909 RDU720909 RNQ720909 RXM720909 SHI720909 SRE720909 TBA720909 TKW720909 TUS720909 UEO720909 UOK720909 UYG720909 VIC720909 VRY720909 WBU720909 WLQ720909 WVM720909 E786445 JA786445 SW786445 ACS786445 AMO786445 AWK786445 BGG786445 BQC786445 BZY786445 CJU786445 CTQ786445 DDM786445 DNI786445 DXE786445 EHA786445 EQW786445 FAS786445 FKO786445 FUK786445 GEG786445 GOC786445 GXY786445 HHU786445 HRQ786445 IBM786445 ILI786445 IVE786445 JFA786445 JOW786445 JYS786445 KIO786445 KSK786445 LCG786445 LMC786445 LVY786445 MFU786445 MPQ786445 MZM786445 NJI786445 NTE786445 ODA786445 OMW786445 OWS786445 PGO786445 PQK786445 QAG786445 QKC786445 QTY786445 RDU786445 RNQ786445 RXM786445 SHI786445 SRE786445 TBA786445 TKW786445 TUS786445 UEO786445 UOK786445 UYG786445 VIC786445 VRY786445 WBU786445 WLQ786445 WVM786445 E851981 JA851981 SW851981 ACS851981 AMO851981 AWK851981 BGG851981 BQC851981 BZY851981 CJU851981 CTQ851981 DDM851981 DNI851981 DXE851981 EHA851981 EQW851981 FAS851981 FKO851981 FUK851981 GEG851981 GOC851981 GXY851981 HHU851981 HRQ851981 IBM851981 ILI851981 IVE851981 JFA851981 JOW851981 JYS851981 KIO851981 KSK851981 LCG851981 LMC851981 LVY851981 MFU851981 MPQ851981 MZM851981 NJI851981 NTE851981 ODA851981 OMW851981 OWS851981 PGO851981 PQK851981 QAG851981 QKC851981 QTY851981 RDU851981 RNQ851981 RXM851981 SHI851981 SRE851981 TBA851981 TKW851981 TUS851981 UEO851981 UOK851981 UYG851981 VIC851981 VRY851981 WBU851981 WLQ851981 WVM851981 E917517 JA917517 SW917517 ACS917517 AMO917517 AWK917517 BGG917517 BQC917517 BZY917517 CJU917517 CTQ917517 DDM917517 DNI917517 DXE917517 EHA917517 EQW917517 FAS917517 FKO917517 FUK917517 GEG917517 GOC917517 GXY917517 HHU917517 HRQ917517 IBM917517 ILI917517 IVE917517 JFA917517 JOW917517 JYS917517 KIO917517 KSK917517 LCG917517 LMC917517 LVY917517 MFU917517 MPQ917517 MZM917517 NJI917517 NTE917517 ODA917517 OMW917517 OWS917517 PGO917517 PQK917517 QAG917517 QKC917517 QTY917517 RDU917517 RNQ917517 RXM917517 SHI917517 SRE917517 TBA917517 TKW917517 TUS917517 UEO917517 UOK917517 UYG917517 VIC917517 VRY917517 WBU917517 WLQ917517 WVM917517 E983053 JA983053 SW983053 ACS983053 AMO983053 AWK983053 BGG983053 BQC983053 BZY983053 CJU983053 CTQ983053 DDM983053 DNI983053 DXE983053 EHA983053 EQW983053 FAS983053 FKO983053 FUK983053 GEG983053 GOC983053 GXY983053 HHU983053 HRQ983053 IBM983053 ILI983053 IVE983053 JFA983053 JOW983053 JYS983053 KIO983053 KSK983053 LCG983053 LMC983053 LVY983053 MFU983053 MPQ983053 MZM983053 NJI983053 NTE983053 ODA983053 OMW983053 OWS983053 PGO983053 PQK983053 QAG983053 QKC983053 QTY983053 RDU983053 RNQ983053 RXM983053 SHI983053 SRE983053 TBA983053 TKW983053 TUS983053 UEO983053 UOK983053 UYG983053 VIC983053 VRY983053 WBU983053 WLQ983053 WVM983053 K13 JG13 TC13 ACY13 AMU13 AWQ13 BGM13 BQI13 CAE13 CKA13 CTW13 DDS13 DNO13 DXK13 EHG13 ERC13 FAY13 FKU13 FUQ13 GEM13 GOI13 GYE13 HIA13 HRW13 IBS13 ILO13 IVK13 JFG13 JPC13 JYY13 KIU13 KSQ13 LCM13 LMI13 LWE13 MGA13 MPW13 MZS13 NJO13 NTK13 ODG13 ONC13 OWY13 PGU13 PQQ13 QAM13 QKI13 QUE13 REA13 RNW13 RXS13 SHO13 SRK13 TBG13 TLC13 TUY13 UEU13 UOQ13 UYM13 VII13 VSE13 WCA13 WLW13 WVS13 K65549 JG65549 TC65549 ACY65549 AMU65549 AWQ65549 BGM65549 BQI65549 CAE65549 CKA65549 CTW65549 DDS65549 DNO65549 DXK65549 EHG65549 ERC65549 FAY65549 FKU65549 FUQ65549 GEM65549 GOI65549 GYE65549 HIA65549 HRW65549 IBS65549 ILO65549 IVK65549 JFG65549 JPC65549 JYY65549 KIU65549 KSQ65549 LCM65549 LMI65549 LWE65549 MGA65549 MPW65549 MZS65549 NJO65549 NTK65549 ODG65549 ONC65549 OWY65549 PGU65549 PQQ65549 QAM65549 QKI65549 QUE65549 REA65549 RNW65549 RXS65549 SHO65549 SRK65549 TBG65549 TLC65549 TUY65549 UEU65549 UOQ65549 UYM65549 VII65549 VSE65549 WCA65549 WLW65549 WVS65549 K131085 JG131085 TC131085 ACY131085 AMU131085 AWQ131085 BGM131085 BQI131085 CAE131085 CKA131085 CTW131085 DDS131085 DNO131085 DXK131085 EHG131085 ERC131085 FAY131085 FKU131085 FUQ131085 GEM131085 GOI131085 GYE131085 HIA131085 HRW131085 IBS131085 ILO131085 IVK131085 JFG131085 JPC131085 JYY131085 KIU131085 KSQ131085 LCM131085 LMI131085 LWE131085 MGA131085 MPW131085 MZS131085 NJO131085 NTK131085 ODG131085 ONC131085 OWY131085 PGU131085 PQQ131085 QAM131085 QKI131085 QUE131085 REA131085 RNW131085 RXS131085 SHO131085 SRK131085 TBG131085 TLC131085 TUY131085 UEU131085 UOQ131085 UYM131085 VII131085 VSE131085 WCA131085 WLW131085 WVS131085 K196621 JG196621 TC196621 ACY196621 AMU196621 AWQ196621 BGM196621 BQI196621 CAE196621 CKA196621 CTW196621 DDS196621 DNO196621 DXK196621 EHG196621 ERC196621 FAY196621 FKU196621 FUQ196621 GEM196621 GOI196621 GYE196621 HIA196621 HRW196621 IBS196621 ILO196621 IVK196621 JFG196621 JPC196621 JYY196621 KIU196621 KSQ196621 LCM196621 LMI196621 LWE196621 MGA196621 MPW196621 MZS196621 NJO196621 NTK196621 ODG196621 ONC196621 OWY196621 PGU196621 PQQ196621 QAM196621 QKI196621 QUE196621 REA196621 RNW196621 RXS196621 SHO196621 SRK196621 TBG196621 TLC196621 TUY196621 UEU196621 UOQ196621 UYM196621 VII196621 VSE196621 WCA196621 WLW196621 WVS196621 K262157 JG262157 TC262157 ACY262157 AMU262157 AWQ262157 BGM262157 BQI262157 CAE262157 CKA262157 CTW262157 DDS262157 DNO262157 DXK262157 EHG262157 ERC262157 FAY262157 FKU262157 FUQ262157 GEM262157 GOI262157 GYE262157 HIA262157 HRW262157 IBS262157 ILO262157 IVK262157 JFG262157 JPC262157 JYY262157 KIU262157 KSQ262157 LCM262157 LMI262157 LWE262157 MGA262157 MPW262157 MZS262157 NJO262157 NTK262157 ODG262157 ONC262157 OWY262157 PGU262157 PQQ262157 QAM262157 QKI262157 QUE262157 REA262157 RNW262157 RXS262157 SHO262157 SRK262157 TBG262157 TLC262157 TUY262157 UEU262157 UOQ262157 UYM262157 VII262157 VSE262157 WCA262157 WLW262157 WVS262157 K327693 JG327693 TC327693 ACY327693 AMU327693 AWQ327693 BGM327693 BQI327693 CAE327693 CKA327693 CTW327693 DDS327693 DNO327693 DXK327693 EHG327693 ERC327693 FAY327693 FKU327693 FUQ327693 GEM327693 GOI327693 GYE327693 HIA327693 HRW327693 IBS327693 ILO327693 IVK327693 JFG327693 JPC327693 JYY327693 KIU327693 KSQ327693 LCM327693 LMI327693 LWE327693 MGA327693 MPW327693 MZS327693 NJO327693 NTK327693 ODG327693 ONC327693 OWY327693 PGU327693 PQQ327693 QAM327693 QKI327693 QUE327693 REA327693 RNW327693 RXS327693 SHO327693 SRK327693 TBG327693 TLC327693 TUY327693 UEU327693 UOQ327693 UYM327693 VII327693 VSE327693 WCA327693 WLW327693 WVS327693 K393229 JG393229 TC393229 ACY393229 AMU393229 AWQ393229 BGM393229 BQI393229 CAE393229 CKA393229 CTW393229 DDS393229 DNO393229 DXK393229 EHG393229 ERC393229 FAY393229 FKU393229 FUQ393229 GEM393229 GOI393229 GYE393229 HIA393229 HRW393229 IBS393229 ILO393229 IVK393229 JFG393229 JPC393229 JYY393229 KIU393229 KSQ393229 LCM393229 LMI393229 LWE393229 MGA393229 MPW393229 MZS393229 NJO393229 NTK393229 ODG393229 ONC393229 OWY393229 PGU393229 PQQ393229 QAM393229 QKI393229 QUE393229 REA393229 RNW393229 RXS393229 SHO393229 SRK393229 TBG393229 TLC393229 TUY393229 UEU393229 UOQ393229 UYM393229 VII393229 VSE393229 WCA393229 WLW393229 WVS393229 K458765 JG458765 TC458765 ACY458765 AMU458765 AWQ458765 BGM458765 BQI458765 CAE458765 CKA458765 CTW458765 DDS458765 DNO458765 DXK458765 EHG458765 ERC458765 FAY458765 FKU458765 FUQ458765 GEM458765 GOI458765 GYE458765 HIA458765 HRW458765 IBS458765 ILO458765 IVK458765 JFG458765 JPC458765 JYY458765 KIU458765 KSQ458765 LCM458765 LMI458765 LWE458765 MGA458765 MPW458765 MZS458765 NJO458765 NTK458765 ODG458765 ONC458765 OWY458765 PGU458765 PQQ458765 QAM458765 QKI458765 QUE458765 REA458765 RNW458765 RXS458765 SHO458765 SRK458765 TBG458765 TLC458765 TUY458765 UEU458765 UOQ458765 UYM458765 VII458765 VSE458765 WCA458765 WLW458765 WVS458765 K524301 JG524301 TC524301 ACY524301 AMU524301 AWQ524301 BGM524301 BQI524301 CAE524301 CKA524301 CTW524301 DDS524301 DNO524301 DXK524301 EHG524301 ERC524301 FAY524301 FKU524301 FUQ524301 GEM524301 GOI524301 GYE524301 HIA524301 HRW524301 IBS524301 ILO524301 IVK524301 JFG524301 JPC524301 JYY524301 KIU524301 KSQ524301 LCM524301 LMI524301 LWE524301 MGA524301 MPW524301 MZS524301 NJO524301 NTK524301 ODG524301 ONC524301 OWY524301 PGU524301 PQQ524301 QAM524301 QKI524301 QUE524301 REA524301 RNW524301 RXS524301 SHO524301 SRK524301 TBG524301 TLC524301 TUY524301 UEU524301 UOQ524301 UYM524301 VII524301 VSE524301 WCA524301 WLW524301 WVS524301 K589837 JG589837 TC589837 ACY589837 AMU589837 AWQ589837 BGM589837 BQI589837 CAE589837 CKA589837 CTW589837 DDS589837 DNO589837 DXK589837 EHG589837 ERC589837 FAY589837 FKU589837 FUQ589837 GEM589837 GOI589837 GYE589837 HIA589837 HRW589837 IBS589837 ILO589837 IVK589837 JFG589837 JPC589837 JYY589837 KIU589837 KSQ589837 LCM589837 LMI589837 LWE589837 MGA589837 MPW589837 MZS589837 NJO589837 NTK589837 ODG589837 ONC589837 OWY589837 PGU589837 PQQ589837 QAM589837 QKI589837 QUE589837 REA589837 RNW589837 RXS589837 SHO589837 SRK589837 TBG589837 TLC589837 TUY589837 UEU589837 UOQ589837 UYM589837 VII589837 VSE589837 WCA589837 WLW589837 WVS589837 K655373 JG655373 TC655373 ACY655373 AMU655373 AWQ655373 BGM655373 BQI655373 CAE655373 CKA655373 CTW655373 DDS655373 DNO655373 DXK655373 EHG655373 ERC655373 FAY655373 FKU655373 FUQ655373 GEM655373 GOI655373 GYE655373 HIA655373 HRW655373 IBS655373 ILO655373 IVK655373 JFG655373 JPC655373 JYY655373 KIU655373 KSQ655373 LCM655373 LMI655373 LWE655373 MGA655373 MPW655373 MZS655373 NJO655373 NTK655373 ODG655373 ONC655373 OWY655373 PGU655373 PQQ655373 QAM655373 QKI655373 QUE655373 REA655373 RNW655373 RXS655373 SHO655373 SRK655373 TBG655373 TLC655373 TUY655373 UEU655373 UOQ655373 UYM655373 VII655373 VSE655373 WCA655373 WLW655373 WVS655373 K720909 JG720909 TC720909 ACY720909 AMU720909 AWQ720909 BGM720909 BQI720909 CAE720909 CKA720909 CTW720909 DDS720909 DNO720909 DXK720909 EHG720909 ERC720909 FAY720909 FKU720909 FUQ720909 GEM720909 GOI720909 GYE720909 HIA720909 HRW720909 IBS720909 ILO720909 IVK720909 JFG720909 JPC720909 JYY720909 KIU720909 KSQ720909 LCM720909 LMI720909 LWE720909 MGA720909 MPW720909 MZS720909 NJO720909 NTK720909 ODG720909 ONC720909 OWY720909 PGU720909 PQQ720909 QAM720909 QKI720909 QUE720909 REA720909 RNW720909 RXS720909 SHO720909 SRK720909 TBG720909 TLC720909 TUY720909 UEU720909 UOQ720909 UYM720909 VII720909 VSE720909 WCA720909 WLW720909 WVS720909 K786445 JG786445 TC786445 ACY786445 AMU786445 AWQ786445 BGM786445 BQI786445 CAE786445 CKA786445 CTW786445 DDS786445 DNO786445 DXK786445 EHG786445 ERC786445 FAY786445 FKU786445 FUQ786445 GEM786445 GOI786445 GYE786445 HIA786445 HRW786445 IBS786445 ILO786445 IVK786445 JFG786445 JPC786445 JYY786445 KIU786445 KSQ786445 LCM786445 LMI786445 LWE786445 MGA786445 MPW786445 MZS786445 NJO786445 NTK786445 ODG786445 ONC786445 OWY786445 PGU786445 PQQ786445 QAM786445 QKI786445 QUE786445 REA786445 RNW786445 RXS786445 SHO786445 SRK786445 TBG786445 TLC786445 TUY786445 UEU786445 UOQ786445 UYM786445 VII786445 VSE786445 WCA786445 WLW786445 WVS786445 K851981 JG851981 TC851981 ACY851981 AMU851981 AWQ851981 BGM851981 BQI851981 CAE851981 CKA851981 CTW851981 DDS851981 DNO851981 DXK851981 EHG851981 ERC851981 FAY851981 FKU851981 FUQ851981 GEM851981 GOI851981 GYE851981 HIA851981 HRW851981 IBS851981 ILO851981 IVK851981 JFG851981 JPC851981 JYY851981 KIU851981 KSQ851981 LCM851981 LMI851981 LWE851981 MGA851981 MPW851981 MZS851981 NJO851981 NTK851981 ODG851981 ONC851981 OWY851981 PGU851981 PQQ851981 QAM851981 QKI851981 QUE851981 REA851981 RNW851981 RXS851981 SHO851981 SRK851981 TBG851981 TLC851981 TUY851981 UEU851981 UOQ851981 UYM851981 VII851981 VSE851981 WCA851981 WLW851981 WVS851981 K917517 JG917517 TC917517 ACY917517 AMU917517 AWQ917517 BGM917517 BQI917517 CAE917517 CKA917517 CTW917517 DDS917517 DNO917517 DXK917517 EHG917517 ERC917517 FAY917517 FKU917517 FUQ917517 GEM917517 GOI917517 GYE917517 HIA917517 HRW917517 IBS917517 ILO917517 IVK917517 JFG917517 JPC917517 JYY917517 KIU917517 KSQ917517 LCM917517 LMI917517 LWE917517 MGA917517 MPW917517 MZS917517 NJO917517 NTK917517 ODG917517 ONC917517 OWY917517 PGU917517 PQQ917517 QAM917517 QKI917517 QUE917517 REA917517 RNW917517 RXS917517 SHO917517 SRK917517 TBG917517 TLC917517 TUY917517 UEU917517 UOQ917517 UYM917517 VII917517 VSE917517 WCA917517 WLW917517 WVS917517 K983053 JG983053 TC983053 ACY983053 AMU983053 AWQ983053 BGM983053 BQI983053 CAE983053 CKA983053 CTW983053 DDS983053 DNO983053 DXK983053 EHG983053 ERC983053 FAY983053 FKU983053 FUQ983053 GEM983053 GOI983053 GYE983053 HIA983053 HRW983053 IBS983053 ILO983053 IVK983053 JFG983053 JPC983053 JYY983053 KIU983053 KSQ983053 LCM983053 LMI983053 LWE983053 MGA983053 MPW983053 MZS983053 NJO983053 NTK983053 ODG983053 ONC983053 OWY983053 PGU983053 PQQ983053 QAM983053 QKI983053 QUE983053 REA983053 RNW983053 RXS983053 SHO983053 SRK983053 TBG983053 TLC983053 TUY983053 UEU983053 UOQ983053 UYM983053 VII983053 VSE983053 WCA983053 WLW983053 WVS983053" xr:uid="{00000000-0002-0000-0100-000001000000}"/>
  </dataValidations>
  <printOptions horizontalCentered="1"/>
  <pageMargins left="0" right="0" top="0.98425196850393704" bottom="0.98425196850393704" header="0" footer="0"/>
  <pageSetup scale="95" orientation="landscape"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92D050"/>
  </sheetPr>
  <dimension ref="A1:AR527"/>
  <sheetViews>
    <sheetView showGridLines="0" showZeros="0" tabSelected="1" topLeftCell="A17" zoomScale="85" zoomScaleNormal="85" workbookViewId="0">
      <selection activeCell="AR43" sqref="AR43:AR47"/>
    </sheetView>
  </sheetViews>
  <sheetFormatPr defaultColWidth="11.42578125" defaultRowHeight="14.25"/>
  <cols>
    <col min="1" max="1" width="11.140625" style="29" customWidth="1"/>
    <col min="2" max="2" width="23.7109375" style="29" customWidth="1"/>
    <col min="3" max="3" width="13.42578125" style="29" customWidth="1"/>
    <col min="4" max="4" width="29.85546875" style="29" customWidth="1"/>
    <col min="5" max="5" width="33.5703125" style="29" customWidth="1"/>
    <col min="6" max="6" width="13.7109375" style="29" customWidth="1"/>
    <col min="7" max="7" width="13.5703125" style="29" customWidth="1"/>
    <col min="8" max="8" width="22.140625" style="29" customWidth="1"/>
    <col min="9" max="9" width="9.5703125" style="29" customWidth="1"/>
    <col min="10" max="10" width="37" style="29" customWidth="1"/>
    <col min="11" max="11" width="16.5703125" style="29" customWidth="1"/>
    <col min="12" max="12" width="11.42578125" style="29"/>
    <col min="13" max="13" width="33.140625" style="29" customWidth="1"/>
    <col min="14" max="14" width="13" style="30" customWidth="1"/>
    <col min="15" max="15" width="16.28515625" style="29" customWidth="1"/>
    <col min="16" max="16" width="13" style="29" customWidth="1"/>
    <col min="17" max="17" width="13.42578125" style="30" customWidth="1"/>
    <col min="18" max="18" width="0.5703125" style="30" customWidth="1"/>
    <col min="19" max="19" width="8.85546875" style="29" customWidth="1"/>
    <col min="20" max="20" width="49.28515625" style="31" customWidth="1"/>
    <col min="21" max="21" width="8.5703125" style="30" customWidth="1"/>
    <col min="22" max="22" width="18.140625" style="30" customWidth="1"/>
    <col min="23" max="23" width="15.140625" style="30" customWidth="1"/>
    <col min="24" max="24" width="12.140625" style="30" customWidth="1"/>
    <col min="25" max="25" width="11.28515625" style="30" customWidth="1"/>
    <col min="26" max="26" width="19.140625" style="30" customWidth="1"/>
    <col min="27" max="28" width="8.28515625" style="30" hidden="1" customWidth="1"/>
    <col min="29" max="29" width="21.5703125" style="30" customWidth="1"/>
    <col min="30" max="31" width="7.7109375" style="30" hidden="1" customWidth="1"/>
    <col min="32" max="33" width="20.7109375" style="29" customWidth="1"/>
    <col min="34" max="35" width="7.7109375" style="30" hidden="1" customWidth="1"/>
    <col min="36" max="38" width="7" style="29" hidden="1" customWidth="1"/>
    <col min="39" max="42" width="12.7109375" style="32" customWidth="1"/>
    <col min="43" max="43" width="26.85546875" style="29" customWidth="1"/>
    <col min="44" max="44" width="75.85546875" style="29" customWidth="1"/>
    <col min="45" max="256" width="11.42578125" style="33"/>
    <col min="257" max="257" width="11.140625" style="33" customWidth="1"/>
    <col min="258" max="258" width="23.7109375" style="33" customWidth="1"/>
    <col min="259" max="259" width="13.42578125" style="33" customWidth="1"/>
    <col min="260" max="260" width="29.85546875" style="33" customWidth="1"/>
    <col min="261" max="261" width="33.5703125" style="33" customWidth="1"/>
    <col min="262" max="262" width="13.7109375" style="33" customWidth="1"/>
    <col min="263" max="263" width="13.5703125" style="33" customWidth="1"/>
    <col min="264" max="264" width="22.140625" style="33" customWidth="1"/>
    <col min="265" max="265" width="9.5703125" style="33" customWidth="1"/>
    <col min="266" max="266" width="37" style="33" customWidth="1"/>
    <col min="267" max="267" width="16.5703125" style="33" customWidth="1"/>
    <col min="268" max="268" width="11.42578125" style="33"/>
    <col min="269" max="269" width="33.140625" style="33" customWidth="1"/>
    <col min="270" max="270" width="13" style="33" customWidth="1"/>
    <col min="271" max="271" width="16.28515625" style="33" customWidth="1"/>
    <col min="272" max="272" width="13" style="33" customWidth="1"/>
    <col min="273" max="273" width="13.42578125" style="33" customWidth="1"/>
    <col min="274" max="274" width="0.5703125" style="33" customWidth="1"/>
    <col min="275" max="275" width="8.85546875" style="33" customWidth="1"/>
    <col min="276" max="276" width="49.28515625" style="33" customWidth="1"/>
    <col min="277" max="277" width="8.5703125" style="33" customWidth="1"/>
    <col min="278" max="278" width="18.140625" style="33" customWidth="1"/>
    <col min="279" max="279" width="15.140625" style="33" customWidth="1"/>
    <col min="280" max="280" width="12.140625" style="33" customWidth="1"/>
    <col min="281" max="281" width="11.28515625" style="33" customWidth="1"/>
    <col min="282" max="282" width="19.140625" style="33" customWidth="1"/>
    <col min="283" max="284" width="0" style="33" hidden="1" customWidth="1"/>
    <col min="285" max="285" width="21.5703125" style="33" customWidth="1"/>
    <col min="286" max="287" width="0" style="33" hidden="1" customWidth="1"/>
    <col min="288" max="289" width="20.7109375" style="33" customWidth="1"/>
    <col min="290" max="294" width="0" style="33" hidden="1" customWidth="1"/>
    <col min="295" max="298" width="12.7109375" style="33" customWidth="1"/>
    <col min="299" max="299" width="26.85546875" style="33" customWidth="1"/>
    <col min="300" max="300" width="75.85546875" style="33" customWidth="1"/>
    <col min="301" max="512" width="11.42578125" style="33"/>
    <col min="513" max="513" width="11.140625" style="33" customWidth="1"/>
    <col min="514" max="514" width="23.7109375" style="33" customWidth="1"/>
    <col min="515" max="515" width="13.42578125" style="33" customWidth="1"/>
    <col min="516" max="516" width="29.85546875" style="33" customWidth="1"/>
    <col min="517" max="517" width="33.5703125" style="33" customWidth="1"/>
    <col min="518" max="518" width="13.7109375" style="33" customWidth="1"/>
    <col min="519" max="519" width="13.5703125" style="33" customWidth="1"/>
    <col min="520" max="520" width="22.140625" style="33" customWidth="1"/>
    <col min="521" max="521" width="9.5703125" style="33" customWidth="1"/>
    <col min="522" max="522" width="37" style="33" customWidth="1"/>
    <col min="523" max="523" width="16.5703125" style="33" customWidth="1"/>
    <col min="524" max="524" width="11.42578125" style="33"/>
    <col min="525" max="525" width="33.140625" style="33" customWidth="1"/>
    <col min="526" max="526" width="13" style="33" customWidth="1"/>
    <col min="527" max="527" width="16.28515625" style="33" customWidth="1"/>
    <col min="528" max="528" width="13" style="33" customWidth="1"/>
    <col min="529" max="529" width="13.42578125" style="33" customWidth="1"/>
    <col min="530" max="530" width="0.5703125" style="33" customWidth="1"/>
    <col min="531" max="531" width="8.85546875" style="33" customWidth="1"/>
    <col min="532" max="532" width="49.28515625" style="33" customWidth="1"/>
    <col min="533" max="533" width="8.5703125" style="33" customWidth="1"/>
    <col min="534" max="534" width="18.140625" style="33" customWidth="1"/>
    <col min="535" max="535" width="15.140625" style="33" customWidth="1"/>
    <col min="536" max="536" width="12.140625" style="33" customWidth="1"/>
    <col min="537" max="537" width="11.28515625" style="33" customWidth="1"/>
    <col min="538" max="538" width="19.140625" style="33" customWidth="1"/>
    <col min="539" max="540" width="0" style="33" hidden="1" customWidth="1"/>
    <col min="541" max="541" width="21.5703125" style="33" customWidth="1"/>
    <col min="542" max="543" width="0" style="33" hidden="1" customWidth="1"/>
    <col min="544" max="545" width="20.7109375" style="33" customWidth="1"/>
    <col min="546" max="550" width="0" style="33" hidden="1" customWidth="1"/>
    <col min="551" max="554" width="12.7109375" style="33" customWidth="1"/>
    <col min="555" max="555" width="26.85546875" style="33" customWidth="1"/>
    <col min="556" max="556" width="75.85546875" style="33" customWidth="1"/>
    <col min="557" max="768" width="11.42578125" style="33"/>
    <col min="769" max="769" width="11.140625" style="33" customWidth="1"/>
    <col min="770" max="770" width="23.7109375" style="33" customWidth="1"/>
    <col min="771" max="771" width="13.42578125" style="33" customWidth="1"/>
    <col min="772" max="772" width="29.85546875" style="33" customWidth="1"/>
    <col min="773" max="773" width="33.5703125" style="33" customWidth="1"/>
    <col min="774" max="774" width="13.7109375" style="33" customWidth="1"/>
    <col min="775" max="775" width="13.5703125" style="33" customWidth="1"/>
    <col min="776" max="776" width="22.140625" style="33" customWidth="1"/>
    <col min="777" max="777" width="9.5703125" style="33" customWidth="1"/>
    <col min="778" max="778" width="37" style="33" customWidth="1"/>
    <col min="779" max="779" width="16.5703125" style="33" customWidth="1"/>
    <col min="780" max="780" width="11.42578125" style="33"/>
    <col min="781" max="781" width="33.140625" style="33" customWidth="1"/>
    <col min="782" max="782" width="13" style="33" customWidth="1"/>
    <col min="783" max="783" width="16.28515625" style="33" customWidth="1"/>
    <col min="784" max="784" width="13" style="33" customWidth="1"/>
    <col min="785" max="785" width="13.42578125" style="33" customWidth="1"/>
    <col min="786" max="786" width="0.5703125" style="33" customWidth="1"/>
    <col min="787" max="787" width="8.85546875" style="33" customWidth="1"/>
    <col min="788" max="788" width="49.28515625" style="33" customWidth="1"/>
    <col min="789" max="789" width="8.5703125" style="33" customWidth="1"/>
    <col min="790" max="790" width="18.140625" style="33" customWidth="1"/>
    <col min="791" max="791" width="15.140625" style="33" customWidth="1"/>
    <col min="792" max="792" width="12.140625" style="33" customWidth="1"/>
    <col min="793" max="793" width="11.28515625" style="33" customWidth="1"/>
    <col min="794" max="794" width="19.140625" style="33" customWidth="1"/>
    <col min="795" max="796" width="0" style="33" hidden="1" customWidth="1"/>
    <col min="797" max="797" width="21.5703125" style="33" customWidth="1"/>
    <col min="798" max="799" width="0" style="33" hidden="1" customWidth="1"/>
    <col min="800" max="801" width="20.7109375" style="33" customWidth="1"/>
    <col min="802" max="806" width="0" style="33" hidden="1" customWidth="1"/>
    <col min="807" max="810" width="12.7109375" style="33" customWidth="1"/>
    <col min="811" max="811" width="26.85546875" style="33" customWidth="1"/>
    <col min="812" max="812" width="75.85546875" style="33" customWidth="1"/>
    <col min="813" max="1024" width="11.42578125" style="33"/>
    <col min="1025" max="1025" width="11.140625" style="33" customWidth="1"/>
    <col min="1026" max="1026" width="23.7109375" style="33" customWidth="1"/>
    <col min="1027" max="1027" width="13.42578125" style="33" customWidth="1"/>
    <col min="1028" max="1028" width="29.85546875" style="33" customWidth="1"/>
    <col min="1029" max="1029" width="33.5703125" style="33" customWidth="1"/>
    <col min="1030" max="1030" width="13.7109375" style="33" customWidth="1"/>
    <col min="1031" max="1031" width="13.5703125" style="33" customWidth="1"/>
    <col min="1032" max="1032" width="22.140625" style="33" customWidth="1"/>
    <col min="1033" max="1033" width="9.5703125" style="33" customWidth="1"/>
    <col min="1034" max="1034" width="37" style="33" customWidth="1"/>
    <col min="1035" max="1035" width="16.5703125" style="33" customWidth="1"/>
    <col min="1036" max="1036" width="11.42578125" style="33"/>
    <col min="1037" max="1037" width="33.140625" style="33" customWidth="1"/>
    <col min="1038" max="1038" width="13" style="33" customWidth="1"/>
    <col min="1039" max="1039" width="16.28515625" style="33" customWidth="1"/>
    <col min="1040" max="1040" width="13" style="33" customWidth="1"/>
    <col min="1041" max="1041" width="13.42578125" style="33" customWidth="1"/>
    <col min="1042" max="1042" width="0.5703125" style="33" customWidth="1"/>
    <col min="1043" max="1043" width="8.85546875" style="33" customWidth="1"/>
    <col min="1044" max="1044" width="49.28515625" style="33" customWidth="1"/>
    <col min="1045" max="1045" width="8.5703125" style="33" customWidth="1"/>
    <col min="1046" max="1046" width="18.140625" style="33" customWidth="1"/>
    <col min="1047" max="1047" width="15.140625" style="33" customWidth="1"/>
    <col min="1048" max="1048" width="12.140625" style="33" customWidth="1"/>
    <col min="1049" max="1049" width="11.28515625" style="33" customWidth="1"/>
    <col min="1050" max="1050" width="19.140625" style="33" customWidth="1"/>
    <col min="1051" max="1052" width="0" style="33" hidden="1" customWidth="1"/>
    <col min="1053" max="1053" width="21.5703125" style="33" customWidth="1"/>
    <col min="1054" max="1055" width="0" style="33" hidden="1" customWidth="1"/>
    <col min="1056" max="1057" width="20.7109375" style="33" customWidth="1"/>
    <col min="1058" max="1062" width="0" style="33" hidden="1" customWidth="1"/>
    <col min="1063" max="1066" width="12.7109375" style="33" customWidth="1"/>
    <col min="1067" max="1067" width="26.85546875" style="33" customWidth="1"/>
    <col min="1068" max="1068" width="75.85546875" style="33" customWidth="1"/>
    <col min="1069" max="1280" width="11.42578125" style="33"/>
    <col min="1281" max="1281" width="11.140625" style="33" customWidth="1"/>
    <col min="1282" max="1282" width="23.7109375" style="33" customWidth="1"/>
    <col min="1283" max="1283" width="13.42578125" style="33" customWidth="1"/>
    <col min="1284" max="1284" width="29.85546875" style="33" customWidth="1"/>
    <col min="1285" max="1285" width="33.5703125" style="33" customWidth="1"/>
    <col min="1286" max="1286" width="13.7109375" style="33" customWidth="1"/>
    <col min="1287" max="1287" width="13.5703125" style="33" customWidth="1"/>
    <col min="1288" max="1288" width="22.140625" style="33" customWidth="1"/>
    <col min="1289" max="1289" width="9.5703125" style="33" customWidth="1"/>
    <col min="1290" max="1290" width="37" style="33" customWidth="1"/>
    <col min="1291" max="1291" width="16.5703125" style="33" customWidth="1"/>
    <col min="1292" max="1292" width="11.42578125" style="33"/>
    <col min="1293" max="1293" width="33.140625" style="33" customWidth="1"/>
    <col min="1294" max="1294" width="13" style="33" customWidth="1"/>
    <col min="1295" max="1295" width="16.28515625" style="33" customWidth="1"/>
    <col min="1296" max="1296" width="13" style="33" customWidth="1"/>
    <col min="1297" max="1297" width="13.42578125" style="33" customWidth="1"/>
    <col min="1298" max="1298" width="0.5703125" style="33" customWidth="1"/>
    <col min="1299" max="1299" width="8.85546875" style="33" customWidth="1"/>
    <col min="1300" max="1300" width="49.28515625" style="33" customWidth="1"/>
    <col min="1301" max="1301" width="8.5703125" style="33" customWidth="1"/>
    <col min="1302" max="1302" width="18.140625" style="33" customWidth="1"/>
    <col min="1303" max="1303" width="15.140625" style="33" customWidth="1"/>
    <col min="1304" max="1304" width="12.140625" style="33" customWidth="1"/>
    <col min="1305" max="1305" width="11.28515625" style="33" customWidth="1"/>
    <col min="1306" max="1306" width="19.140625" style="33" customWidth="1"/>
    <col min="1307" max="1308" width="0" style="33" hidden="1" customWidth="1"/>
    <col min="1309" max="1309" width="21.5703125" style="33" customWidth="1"/>
    <col min="1310" max="1311" width="0" style="33" hidden="1" customWidth="1"/>
    <col min="1312" max="1313" width="20.7109375" style="33" customWidth="1"/>
    <col min="1314" max="1318" width="0" style="33" hidden="1" customWidth="1"/>
    <col min="1319" max="1322" width="12.7109375" style="33" customWidth="1"/>
    <col min="1323" max="1323" width="26.85546875" style="33" customWidth="1"/>
    <col min="1324" max="1324" width="75.85546875" style="33" customWidth="1"/>
    <col min="1325" max="1536" width="11.42578125" style="33"/>
    <col min="1537" max="1537" width="11.140625" style="33" customWidth="1"/>
    <col min="1538" max="1538" width="23.7109375" style="33" customWidth="1"/>
    <col min="1539" max="1539" width="13.42578125" style="33" customWidth="1"/>
    <col min="1540" max="1540" width="29.85546875" style="33" customWidth="1"/>
    <col min="1541" max="1541" width="33.5703125" style="33" customWidth="1"/>
    <col min="1542" max="1542" width="13.7109375" style="33" customWidth="1"/>
    <col min="1543" max="1543" width="13.5703125" style="33" customWidth="1"/>
    <col min="1544" max="1544" width="22.140625" style="33" customWidth="1"/>
    <col min="1545" max="1545" width="9.5703125" style="33" customWidth="1"/>
    <col min="1546" max="1546" width="37" style="33" customWidth="1"/>
    <col min="1547" max="1547" width="16.5703125" style="33" customWidth="1"/>
    <col min="1548" max="1548" width="11.42578125" style="33"/>
    <col min="1549" max="1549" width="33.140625" style="33" customWidth="1"/>
    <col min="1550" max="1550" width="13" style="33" customWidth="1"/>
    <col min="1551" max="1551" width="16.28515625" style="33" customWidth="1"/>
    <col min="1552" max="1552" width="13" style="33" customWidth="1"/>
    <col min="1553" max="1553" width="13.42578125" style="33" customWidth="1"/>
    <col min="1554" max="1554" width="0.5703125" style="33" customWidth="1"/>
    <col min="1555" max="1555" width="8.85546875" style="33" customWidth="1"/>
    <col min="1556" max="1556" width="49.28515625" style="33" customWidth="1"/>
    <col min="1557" max="1557" width="8.5703125" style="33" customWidth="1"/>
    <col min="1558" max="1558" width="18.140625" style="33" customWidth="1"/>
    <col min="1559" max="1559" width="15.140625" style="33" customWidth="1"/>
    <col min="1560" max="1560" width="12.140625" style="33" customWidth="1"/>
    <col min="1561" max="1561" width="11.28515625" style="33" customWidth="1"/>
    <col min="1562" max="1562" width="19.140625" style="33" customWidth="1"/>
    <col min="1563" max="1564" width="0" style="33" hidden="1" customWidth="1"/>
    <col min="1565" max="1565" width="21.5703125" style="33" customWidth="1"/>
    <col min="1566" max="1567" width="0" style="33" hidden="1" customWidth="1"/>
    <col min="1568" max="1569" width="20.7109375" style="33" customWidth="1"/>
    <col min="1570" max="1574" width="0" style="33" hidden="1" customWidth="1"/>
    <col min="1575" max="1578" width="12.7109375" style="33" customWidth="1"/>
    <col min="1579" max="1579" width="26.85546875" style="33" customWidth="1"/>
    <col min="1580" max="1580" width="75.85546875" style="33" customWidth="1"/>
    <col min="1581" max="1792" width="11.42578125" style="33"/>
    <col min="1793" max="1793" width="11.140625" style="33" customWidth="1"/>
    <col min="1794" max="1794" width="23.7109375" style="33" customWidth="1"/>
    <col min="1795" max="1795" width="13.42578125" style="33" customWidth="1"/>
    <col min="1796" max="1796" width="29.85546875" style="33" customWidth="1"/>
    <col min="1797" max="1797" width="33.5703125" style="33" customWidth="1"/>
    <col min="1798" max="1798" width="13.7109375" style="33" customWidth="1"/>
    <col min="1799" max="1799" width="13.5703125" style="33" customWidth="1"/>
    <col min="1800" max="1800" width="22.140625" style="33" customWidth="1"/>
    <col min="1801" max="1801" width="9.5703125" style="33" customWidth="1"/>
    <col min="1802" max="1802" width="37" style="33" customWidth="1"/>
    <col min="1803" max="1803" width="16.5703125" style="33" customWidth="1"/>
    <col min="1804" max="1804" width="11.42578125" style="33"/>
    <col min="1805" max="1805" width="33.140625" style="33" customWidth="1"/>
    <col min="1806" max="1806" width="13" style="33" customWidth="1"/>
    <col min="1807" max="1807" width="16.28515625" style="33" customWidth="1"/>
    <col min="1808" max="1808" width="13" style="33" customWidth="1"/>
    <col min="1809" max="1809" width="13.42578125" style="33" customWidth="1"/>
    <col min="1810" max="1810" width="0.5703125" style="33" customWidth="1"/>
    <col min="1811" max="1811" width="8.85546875" style="33" customWidth="1"/>
    <col min="1812" max="1812" width="49.28515625" style="33" customWidth="1"/>
    <col min="1813" max="1813" width="8.5703125" style="33" customWidth="1"/>
    <col min="1814" max="1814" width="18.140625" style="33" customWidth="1"/>
    <col min="1815" max="1815" width="15.140625" style="33" customWidth="1"/>
    <col min="1816" max="1816" width="12.140625" style="33" customWidth="1"/>
    <col min="1817" max="1817" width="11.28515625" style="33" customWidth="1"/>
    <col min="1818" max="1818" width="19.140625" style="33" customWidth="1"/>
    <col min="1819" max="1820" width="0" style="33" hidden="1" customWidth="1"/>
    <col min="1821" max="1821" width="21.5703125" style="33" customWidth="1"/>
    <col min="1822" max="1823" width="0" style="33" hidden="1" customWidth="1"/>
    <col min="1824" max="1825" width="20.7109375" style="33" customWidth="1"/>
    <col min="1826" max="1830" width="0" style="33" hidden="1" customWidth="1"/>
    <col min="1831" max="1834" width="12.7109375" style="33" customWidth="1"/>
    <col min="1835" max="1835" width="26.85546875" style="33" customWidth="1"/>
    <col min="1836" max="1836" width="75.85546875" style="33" customWidth="1"/>
    <col min="1837" max="2048" width="11.42578125" style="33"/>
    <col min="2049" max="2049" width="11.140625" style="33" customWidth="1"/>
    <col min="2050" max="2050" width="23.7109375" style="33" customWidth="1"/>
    <col min="2051" max="2051" width="13.42578125" style="33" customWidth="1"/>
    <col min="2052" max="2052" width="29.85546875" style="33" customWidth="1"/>
    <col min="2053" max="2053" width="33.5703125" style="33" customWidth="1"/>
    <col min="2054" max="2054" width="13.7109375" style="33" customWidth="1"/>
    <col min="2055" max="2055" width="13.5703125" style="33" customWidth="1"/>
    <col min="2056" max="2056" width="22.140625" style="33" customWidth="1"/>
    <col min="2057" max="2057" width="9.5703125" style="33" customWidth="1"/>
    <col min="2058" max="2058" width="37" style="33" customWidth="1"/>
    <col min="2059" max="2059" width="16.5703125" style="33" customWidth="1"/>
    <col min="2060" max="2060" width="11.42578125" style="33"/>
    <col min="2061" max="2061" width="33.140625" style="33" customWidth="1"/>
    <col min="2062" max="2062" width="13" style="33" customWidth="1"/>
    <col min="2063" max="2063" width="16.28515625" style="33" customWidth="1"/>
    <col min="2064" max="2064" width="13" style="33" customWidth="1"/>
    <col min="2065" max="2065" width="13.42578125" style="33" customWidth="1"/>
    <col min="2066" max="2066" width="0.5703125" style="33" customWidth="1"/>
    <col min="2067" max="2067" width="8.85546875" style="33" customWidth="1"/>
    <col min="2068" max="2068" width="49.28515625" style="33" customWidth="1"/>
    <col min="2069" max="2069" width="8.5703125" style="33" customWidth="1"/>
    <col min="2070" max="2070" width="18.140625" style="33" customWidth="1"/>
    <col min="2071" max="2071" width="15.140625" style="33" customWidth="1"/>
    <col min="2072" max="2072" width="12.140625" style="33" customWidth="1"/>
    <col min="2073" max="2073" width="11.28515625" style="33" customWidth="1"/>
    <col min="2074" max="2074" width="19.140625" style="33" customWidth="1"/>
    <col min="2075" max="2076" width="0" style="33" hidden="1" customWidth="1"/>
    <col min="2077" max="2077" width="21.5703125" style="33" customWidth="1"/>
    <col min="2078" max="2079" width="0" style="33" hidden="1" customWidth="1"/>
    <col min="2080" max="2081" width="20.7109375" style="33" customWidth="1"/>
    <col min="2082" max="2086" width="0" style="33" hidden="1" customWidth="1"/>
    <col min="2087" max="2090" width="12.7109375" style="33" customWidth="1"/>
    <col min="2091" max="2091" width="26.85546875" style="33" customWidth="1"/>
    <col min="2092" max="2092" width="75.85546875" style="33" customWidth="1"/>
    <col min="2093" max="2304" width="11.42578125" style="33"/>
    <col min="2305" max="2305" width="11.140625" style="33" customWidth="1"/>
    <col min="2306" max="2306" width="23.7109375" style="33" customWidth="1"/>
    <col min="2307" max="2307" width="13.42578125" style="33" customWidth="1"/>
    <col min="2308" max="2308" width="29.85546875" style="33" customWidth="1"/>
    <col min="2309" max="2309" width="33.5703125" style="33" customWidth="1"/>
    <col min="2310" max="2310" width="13.7109375" style="33" customWidth="1"/>
    <col min="2311" max="2311" width="13.5703125" style="33" customWidth="1"/>
    <col min="2312" max="2312" width="22.140625" style="33" customWidth="1"/>
    <col min="2313" max="2313" width="9.5703125" style="33" customWidth="1"/>
    <col min="2314" max="2314" width="37" style="33" customWidth="1"/>
    <col min="2315" max="2315" width="16.5703125" style="33" customWidth="1"/>
    <col min="2316" max="2316" width="11.42578125" style="33"/>
    <col min="2317" max="2317" width="33.140625" style="33" customWidth="1"/>
    <col min="2318" max="2318" width="13" style="33" customWidth="1"/>
    <col min="2319" max="2319" width="16.28515625" style="33" customWidth="1"/>
    <col min="2320" max="2320" width="13" style="33" customWidth="1"/>
    <col min="2321" max="2321" width="13.42578125" style="33" customWidth="1"/>
    <col min="2322" max="2322" width="0.5703125" style="33" customWidth="1"/>
    <col min="2323" max="2323" width="8.85546875" style="33" customWidth="1"/>
    <col min="2324" max="2324" width="49.28515625" style="33" customWidth="1"/>
    <col min="2325" max="2325" width="8.5703125" style="33" customWidth="1"/>
    <col min="2326" max="2326" width="18.140625" style="33" customWidth="1"/>
    <col min="2327" max="2327" width="15.140625" style="33" customWidth="1"/>
    <col min="2328" max="2328" width="12.140625" style="33" customWidth="1"/>
    <col min="2329" max="2329" width="11.28515625" style="33" customWidth="1"/>
    <col min="2330" max="2330" width="19.140625" style="33" customWidth="1"/>
    <col min="2331" max="2332" width="0" style="33" hidden="1" customWidth="1"/>
    <col min="2333" max="2333" width="21.5703125" style="33" customWidth="1"/>
    <col min="2334" max="2335" width="0" style="33" hidden="1" customWidth="1"/>
    <col min="2336" max="2337" width="20.7109375" style="33" customWidth="1"/>
    <col min="2338" max="2342" width="0" style="33" hidden="1" customWidth="1"/>
    <col min="2343" max="2346" width="12.7109375" style="33" customWidth="1"/>
    <col min="2347" max="2347" width="26.85546875" style="33" customWidth="1"/>
    <col min="2348" max="2348" width="75.85546875" style="33" customWidth="1"/>
    <col min="2349" max="2560" width="11.42578125" style="33"/>
    <col min="2561" max="2561" width="11.140625" style="33" customWidth="1"/>
    <col min="2562" max="2562" width="23.7109375" style="33" customWidth="1"/>
    <col min="2563" max="2563" width="13.42578125" style="33" customWidth="1"/>
    <col min="2564" max="2564" width="29.85546875" style="33" customWidth="1"/>
    <col min="2565" max="2565" width="33.5703125" style="33" customWidth="1"/>
    <col min="2566" max="2566" width="13.7109375" style="33" customWidth="1"/>
    <col min="2567" max="2567" width="13.5703125" style="33" customWidth="1"/>
    <col min="2568" max="2568" width="22.140625" style="33" customWidth="1"/>
    <col min="2569" max="2569" width="9.5703125" style="33" customWidth="1"/>
    <col min="2570" max="2570" width="37" style="33" customWidth="1"/>
    <col min="2571" max="2571" width="16.5703125" style="33" customWidth="1"/>
    <col min="2572" max="2572" width="11.42578125" style="33"/>
    <col min="2573" max="2573" width="33.140625" style="33" customWidth="1"/>
    <col min="2574" max="2574" width="13" style="33" customWidth="1"/>
    <col min="2575" max="2575" width="16.28515625" style="33" customWidth="1"/>
    <col min="2576" max="2576" width="13" style="33" customWidth="1"/>
    <col min="2577" max="2577" width="13.42578125" style="33" customWidth="1"/>
    <col min="2578" max="2578" width="0.5703125" style="33" customWidth="1"/>
    <col min="2579" max="2579" width="8.85546875" style="33" customWidth="1"/>
    <col min="2580" max="2580" width="49.28515625" style="33" customWidth="1"/>
    <col min="2581" max="2581" width="8.5703125" style="33" customWidth="1"/>
    <col min="2582" max="2582" width="18.140625" style="33" customWidth="1"/>
    <col min="2583" max="2583" width="15.140625" style="33" customWidth="1"/>
    <col min="2584" max="2584" width="12.140625" style="33" customWidth="1"/>
    <col min="2585" max="2585" width="11.28515625" style="33" customWidth="1"/>
    <col min="2586" max="2586" width="19.140625" style="33" customWidth="1"/>
    <col min="2587" max="2588" width="0" style="33" hidden="1" customWidth="1"/>
    <col min="2589" max="2589" width="21.5703125" style="33" customWidth="1"/>
    <col min="2590" max="2591" width="0" style="33" hidden="1" customWidth="1"/>
    <col min="2592" max="2593" width="20.7109375" style="33" customWidth="1"/>
    <col min="2594" max="2598" width="0" style="33" hidden="1" customWidth="1"/>
    <col min="2599" max="2602" width="12.7109375" style="33" customWidth="1"/>
    <col min="2603" max="2603" width="26.85546875" style="33" customWidth="1"/>
    <col min="2604" max="2604" width="75.85546875" style="33" customWidth="1"/>
    <col min="2605" max="2816" width="11.42578125" style="33"/>
    <col min="2817" max="2817" width="11.140625" style="33" customWidth="1"/>
    <col min="2818" max="2818" width="23.7109375" style="33" customWidth="1"/>
    <col min="2819" max="2819" width="13.42578125" style="33" customWidth="1"/>
    <col min="2820" max="2820" width="29.85546875" style="33" customWidth="1"/>
    <col min="2821" max="2821" width="33.5703125" style="33" customWidth="1"/>
    <col min="2822" max="2822" width="13.7109375" style="33" customWidth="1"/>
    <col min="2823" max="2823" width="13.5703125" style="33" customWidth="1"/>
    <col min="2824" max="2824" width="22.140625" style="33" customWidth="1"/>
    <col min="2825" max="2825" width="9.5703125" style="33" customWidth="1"/>
    <col min="2826" max="2826" width="37" style="33" customWidth="1"/>
    <col min="2827" max="2827" width="16.5703125" style="33" customWidth="1"/>
    <col min="2828" max="2828" width="11.42578125" style="33"/>
    <col min="2829" max="2829" width="33.140625" style="33" customWidth="1"/>
    <col min="2830" max="2830" width="13" style="33" customWidth="1"/>
    <col min="2831" max="2831" width="16.28515625" style="33" customWidth="1"/>
    <col min="2832" max="2832" width="13" style="33" customWidth="1"/>
    <col min="2833" max="2833" width="13.42578125" style="33" customWidth="1"/>
    <col min="2834" max="2834" width="0.5703125" style="33" customWidth="1"/>
    <col min="2835" max="2835" width="8.85546875" style="33" customWidth="1"/>
    <col min="2836" max="2836" width="49.28515625" style="33" customWidth="1"/>
    <col min="2837" max="2837" width="8.5703125" style="33" customWidth="1"/>
    <col min="2838" max="2838" width="18.140625" style="33" customWidth="1"/>
    <col min="2839" max="2839" width="15.140625" style="33" customWidth="1"/>
    <col min="2840" max="2840" width="12.140625" style="33" customWidth="1"/>
    <col min="2841" max="2841" width="11.28515625" style="33" customWidth="1"/>
    <col min="2842" max="2842" width="19.140625" style="33" customWidth="1"/>
    <col min="2843" max="2844" width="0" style="33" hidden="1" customWidth="1"/>
    <col min="2845" max="2845" width="21.5703125" style="33" customWidth="1"/>
    <col min="2846" max="2847" width="0" style="33" hidden="1" customWidth="1"/>
    <col min="2848" max="2849" width="20.7109375" style="33" customWidth="1"/>
    <col min="2850" max="2854" width="0" style="33" hidden="1" customWidth="1"/>
    <col min="2855" max="2858" width="12.7109375" style="33" customWidth="1"/>
    <col min="2859" max="2859" width="26.85546875" style="33" customWidth="1"/>
    <col min="2860" max="2860" width="75.85546875" style="33" customWidth="1"/>
    <col min="2861" max="3072" width="11.42578125" style="33"/>
    <col min="3073" max="3073" width="11.140625" style="33" customWidth="1"/>
    <col min="3074" max="3074" width="23.7109375" style="33" customWidth="1"/>
    <col min="3075" max="3075" width="13.42578125" style="33" customWidth="1"/>
    <col min="3076" max="3076" width="29.85546875" style="33" customWidth="1"/>
    <col min="3077" max="3077" width="33.5703125" style="33" customWidth="1"/>
    <col min="3078" max="3078" width="13.7109375" style="33" customWidth="1"/>
    <col min="3079" max="3079" width="13.5703125" style="33" customWidth="1"/>
    <col min="3080" max="3080" width="22.140625" style="33" customWidth="1"/>
    <col min="3081" max="3081" width="9.5703125" style="33" customWidth="1"/>
    <col min="3082" max="3082" width="37" style="33" customWidth="1"/>
    <col min="3083" max="3083" width="16.5703125" style="33" customWidth="1"/>
    <col min="3084" max="3084" width="11.42578125" style="33"/>
    <col min="3085" max="3085" width="33.140625" style="33" customWidth="1"/>
    <col min="3086" max="3086" width="13" style="33" customWidth="1"/>
    <col min="3087" max="3087" width="16.28515625" style="33" customWidth="1"/>
    <col min="3088" max="3088" width="13" style="33" customWidth="1"/>
    <col min="3089" max="3089" width="13.42578125" style="33" customWidth="1"/>
    <col min="3090" max="3090" width="0.5703125" style="33" customWidth="1"/>
    <col min="3091" max="3091" width="8.85546875" style="33" customWidth="1"/>
    <col min="3092" max="3092" width="49.28515625" style="33" customWidth="1"/>
    <col min="3093" max="3093" width="8.5703125" style="33" customWidth="1"/>
    <col min="3094" max="3094" width="18.140625" style="33" customWidth="1"/>
    <col min="3095" max="3095" width="15.140625" style="33" customWidth="1"/>
    <col min="3096" max="3096" width="12.140625" style="33" customWidth="1"/>
    <col min="3097" max="3097" width="11.28515625" style="33" customWidth="1"/>
    <col min="3098" max="3098" width="19.140625" style="33" customWidth="1"/>
    <col min="3099" max="3100" width="0" style="33" hidden="1" customWidth="1"/>
    <col min="3101" max="3101" width="21.5703125" style="33" customWidth="1"/>
    <col min="3102" max="3103" width="0" style="33" hidden="1" customWidth="1"/>
    <col min="3104" max="3105" width="20.7109375" style="33" customWidth="1"/>
    <col min="3106" max="3110" width="0" style="33" hidden="1" customWidth="1"/>
    <col min="3111" max="3114" width="12.7109375" style="33" customWidth="1"/>
    <col min="3115" max="3115" width="26.85546875" style="33" customWidth="1"/>
    <col min="3116" max="3116" width="75.85546875" style="33" customWidth="1"/>
    <col min="3117" max="3328" width="11.42578125" style="33"/>
    <col min="3329" max="3329" width="11.140625" style="33" customWidth="1"/>
    <col min="3330" max="3330" width="23.7109375" style="33" customWidth="1"/>
    <col min="3331" max="3331" width="13.42578125" style="33" customWidth="1"/>
    <col min="3332" max="3332" width="29.85546875" style="33" customWidth="1"/>
    <col min="3333" max="3333" width="33.5703125" style="33" customWidth="1"/>
    <col min="3334" max="3334" width="13.7109375" style="33" customWidth="1"/>
    <col min="3335" max="3335" width="13.5703125" style="33" customWidth="1"/>
    <col min="3336" max="3336" width="22.140625" style="33" customWidth="1"/>
    <col min="3337" max="3337" width="9.5703125" style="33" customWidth="1"/>
    <col min="3338" max="3338" width="37" style="33" customWidth="1"/>
    <col min="3339" max="3339" width="16.5703125" style="33" customWidth="1"/>
    <col min="3340" max="3340" width="11.42578125" style="33"/>
    <col min="3341" max="3341" width="33.140625" style="33" customWidth="1"/>
    <col min="3342" max="3342" width="13" style="33" customWidth="1"/>
    <col min="3343" max="3343" width="16.28515625" style="33" customWidth="1"/>
    <col min="3344" max="3344" width="13" style="33" customWidth="1"/>
    <col min="3345" max="3345" width="13.42578125" style="33" customWidth="1"/>
    <col min="3346" max="3346" width="0.5703125" style="33" customWidth="1"/>
    <col min="3347" max="3347" width="8.85546875" style="33" customWidth="1"/>
    <col min="3348" max="3348" width="49.28515625" style="33" customWidth="1"/>
    <col min="3349" max="3349" width="8.5703125" style="33" customWidth="1"/>
    <col min="3350" max="3350" width="18.140625" style="33" customWidth="1"/>
    <col min="3351" max="3351" width="15.140625" style="33" customWidth="1"/>
    <col min="3352" max="3352" width="12.140625" style="33" customWidth="1"/>
    <col min="3353" max="3353" width="11.28515625" style="33" customWidth="1"/>
    <col min="3354" max="3354" width="19.140625" style="33" customWidth="1"/>
    <col min="3355" max="3356" width="0" style="33" hidden="1" customWidth="1"/>
    <col min="3357" max="3357" width="21.5703125" style="33" customWidth="1"/>
    <col min="3358" max="3359" width="0" style="33" hidden="1" customWidth="1"/>
    <col min="3360" max="3361" width="20.7109375" style="33" customWidth="1"/>
    <col min="3362" max="3366" width="0" style="33" hidden="1" customWidth="1"/>
    <col min="3367" max="3370" width="12.7109375" style="33" customWidth="1"/>
    <col min="3371" max="3371" width="26.85546875" style="33" customWidth="1"/>
    <col min="3372" max="3372" width="75.85546875" style="33" customWidth="1"/>
    <col min="3373" max="3584" width="11.42578125" style="33"/>
    <col min="3585" max="3585" width="11.140625" style="33" customWidth="1"/>
    <col min="3586" max="3586" width="23.7109375" style="33" customWidth="1"/>
    <col min="3587" max="3587" width="13.42578125" style="33" customWidth="1"/>
    <col min="3588" max="3588" width="29.85546875" style="33" customWidth="1"/>
    <col min="3589" max="3589" width="33.5703125" style="33" customWidth="1"/>
    <col min="3590" max="3590" width="13.7109375" style="33" customWidth="1"/>
    <col min="3591" max="3591" width="13.5703125" style="33" customWidth="1"/>
    <col min="3592" max="3592" width="22.140625" style="33" customWidth="1"/>
    <col min="3593" max="3593" width="9.5703125" style="33" customWidth="1"/>
    <col min="3594" max="3594" width="37" style="33" customWidth="1"/>
    <col min="3595" max="3595" width="16.5703125" style="33" customWidth="1"/>
    <col min="3596" max="3596" width="11.42578125" style="33"/>
    <col min="3597" max="3597" width="33.140625" style="33" customWidth="1"/>
    <col min="3598" max="3598" width="13" style="33" customWidth="1"/>
    <col min="3599" max="3599" width="16.28515625" style="33" customWidth="1"/>
    <col min="3600" max="3600" width="13" style="33" customWidth="1"/>
    <col min="3601" max="3601" width="13.42578125" style="33" customWidth="1"/>
    <col min="3602" max="3602" width="0.5703125" style="33" customWidth="1"/>
    <col min="3603" max="3603" width="8.85546875" style="33" customWidth="1"/>
    <col min="3604" max="3604" width="49.28515625" style="33" customWidth="1"/>
    <col min="3605" max="3605" width="8.5703125" style="33" customWidth="1"/>
    <col min="3606" max="3606" width="18.140625" style="33" customWidth="1"/>
    <col min="3607" max="3607" width="15.140625" style="33" customWidth="1"/>
    <col min="3608" max="3608" width="12.140625" style="33" customWidth="1"/>
    <col min="3609" max="3609" width="11.28515625" style="33" customWidth="1"/>
    <col min="3610" max="3610" width="19.140625" style="33" customWidth="1"/>
    <col min="3611" max="3612" width="0" style="33" hidden="1" customWidth="1"/>
    <col min="3613" max="3613" width="21.5703125" style="33" customWidth="1"/>
    <col min="3614" max="3615" width="0" style="33" hidden="1" customWidth="1"/>
    <col min="3616" max="3617" width="20.7109375" style="33" customWidth="1"/>
    <col min="3618" max="3622" width="0" style="33" hidden="1" customWidth="1"/>
    <col min="3623" max="3626" width="12.7109375" style="33" customWidth="1"/>
    <col min="3627" max="3627" width="26.85546875" style="33" customWidth="1"/>
    <col min="3628" max="3628" width="75.85546875" style="33" customWidth="1"/>
    <col min="3629" max="3840" width="11.42578125" style="33"/>
    <col min="3841" max="3841" width="11.140625" style="33" customWidth="1"/>
    <col min="3842" max="3842" width="23.7109375" style="33" customWidth="1"/>
    <col min="3843" max="3843" width="13.42578125" style="33" customWidth="1"/>
    <col min="3844" max="3844" width="29.85546875" style="33" customWidth="1"/>
    <col min="3845" max="3845" width="33.5703125" style="33" customWidth="1"/>
    <col min="3846" max="3846" width="13.7109375" style="33" customWidth="1"/>
    <col min="3847" max="3847" width="13.5703125" style="33" customWidth="1"/>
    <col min="3848" max="3848" width="22.140625" style="33" customWidth="1"/>
    <col min="3849" max="3849" width="9.5703125" style="33" customWidth="1"/>
    <col min="3850" max="3850" width="37" style="33" customWidth="1"/>
    <col min="3851" max="3851" width="16.5703125" style="33" customWidth="1"/>
    <col min="3852" max="3852" width="11.42578125" style="33"/>
    <col min="3853" max="3853" width="33.140625" style="33" customWidth="1"/>
    <col min="3854" max="3854" width="13" style="33" customWidth="1"/>
    <col min="3855" max="3855" width="16.28515625" style="33" customWidth="1"/>
    <col min="3856" max="3856" width="13" style="33" customWidth="1"/>
    <col min="3857" max="3857" width="13.42578125" style="33" customWidth="1"/>
    <col min="3858" max="3858" width="0.5703125" style="33" customWidth="1"/>
    <col min="3859" max="3859" width="8.85546875" style="33" customWidth="1"/>
    <col min="3860" max="3860" width="49.28515625" style="33" customWidth="1"/>
    <col min="3861" max="3861" width="8.5703125" style="33" customWidth="1"/>
    <col min="3862" max="3862" width="18.140625" style="33" customWidth="1"/>
    <col min="3863" max="3863" width="15.140625" style="33" customWidth="1"/>
    <col min="3864" max="3864" width="12.140625" style="33" customWidth="1"/>
    <col min="3865" max="3865" width="11.28515625" style="33" customWidth="1"/>
    <col min="3866" max="3866" width="19.140625" style="33" customWidth="1"/>
    <col min="3867" max="3868" width="0" style="33" hidden="1" customWidth="1"/>
    <col min="3869" max="3869" width="21.5703125" style="33" customWidth="1"/>
    <col min="3870" max="3871" width="0" style="33" hidden="1" customWidth="1"/>
    <col min="3872" max="3873" width="20.7109375" style="33" customWidth="1"/>
    <col min="3874" max="3878" width="0" style="33" hidden="1" customWidth="1"/>
    <col min="3879" max="3882" width="12.7109375" style="33" customWidth="1"/>
    <col min="3883" max="3883" width="26.85546875" style="33" customWidth="1"/>
    <col min="3884" max="3884" width="75.85546875" style="33" customWidth="1"/>
    <col min="3885" max="4096" width="11.42578125" style="33"/>
    <col min="4097" max="4097" width="11.140625" style="33" customWidth="1"/>
    <col min="4098" max="4098" width="23.7109375" style="33" customWidth="1"/>
    <col min="4099" max="4099" width="13.42578125" style="33" customWidth="1"/>
    <col min="4100" max="4100" width="29.85546875" style="33" customWidth="1"/>
    <col min="4101" max="4101" width="33.5703125" style="33" customWidth="1"/>
    <col min="4102" max="4102" width="13.7109375" style="33" customWidth="1"/>
    <col min="4103" max="4103" width="13.5703125" style="33" customWidth="1"/>
    <col min="4104" max="4104" width="22.140625" style="33" customWidth="1"/>
    <col min="4105" max="4105" width="9.5703125" style="33" customWidth="1"/>
    <col min="4106" max="4106" width="37" style="33" customWidth="1"/>
    <col min="4107" max="4107" width="16.5703125" style="33" customWidth="1"/>
    <col min="4108" max="4108" width="11.42578125" style="33"/>
    <col min="4109" max="4109" width="33.140625" style="33" customWidth="1"/>
    <col min="4110" max="4110" width="13" style="33" customWidth="1"/>
    <col min="4111" max="4111" width="16.28515625" style="33" customWidth="1"/>
    <col min="4112" max="4112" width="13" style="33" customWidth="1"/>
    <col min="4113" max="4113" width="13.42578125" style="33" customWidth="1"/>
    <col min="4114" max="4114" width="0.5703125" style="33" customWidth="1"/>
    <col min="4115" max="4115" width="8.85546875" style="33" customWidth="1"/>
    <col min="4116" max="4116" width="49.28515625" style="33" customWidth="1"/>
    <col min="4117" max="4117" width="8.5703125" style="33" customWidth="1"/>
    <col min="4118" max="4118" width="18.140625" style="33" customWidth="1"/>
    <col min="4119" max="4119" width="15.140625" style="33" customWidth="1"/>
    <col min="4120" max="4120" width="12.140625" style="33" customWidth="1"/>
    <col min="4121" max="4121" width="11.28515625" style="33" customWidth="1"/>
    <col min="4122" max="4122" width="19.140625" style="33" customWidth="1"/>
    <col min="4123" max="4124" width="0" style="33" hidden="1" customWidth="1"/>
    <col min="4125" max="4125" width="21.5703125" style="33" customWidth="1"/>
    <col min="4126" max="4127" width="0" style="33" hidden="1" customWidth="1"/>
    <col min="4128" max="4129" width="20.7109375" style="33" customWidth="1"/>
    <col min="4130" max="4134" width="0" style="33" hidden="1" customWidth="1"/>
    <col min="4135" max="4138" width="12.7109375" style="33" customWidth="1"/>
    <col min="4139" max="4139" width="26.85546875" style="33" customWidth="1"/>
    <col min="4140" max="4140" width="75.85546875" style="33" customWidth="1"/>
    <col min="4141" max="4352" width="11.42578125" style="33"/>
    <col min="4353" max="4353" width="11.140625" style="33" customWidth="1"/>
    <col min="4354" max="4354" width="23.7109375" style="33" customWidth="1"/>
    <col min="4355" max="4355" width="13.42578125" style="33" customWidth="1"/>
    <col min="4356" max="4356" width="29.85546875" style="33" customWidth="1"/>
    <col min="4357" max="4357" width="33.5703125" style="33" customWidth="1"/>
    <col min="4358" max="4358" width="13.7109375" style="33" customWidth="1"/>
    <col min="4359" max="4359" width="13.5703125" style="33" customWidth="1"/>
    <col min="4360" max="4360" width="22.140625" style="33" customWidth="1"/>
    <col min="4361" max="4361" width="9.5703125" style="33" customWidth="1"/>
    <col min="4362" max="4362" width="37" style="33" customWidth="1"/>
    <col min="4363" max="4363" width="16.5703125" style="33" customWidth="1"/>
    <col min="4364" max="4364" width="11.42578125" style="33"/>
    <col min="4365" max="4365" width="33.140625" style="33" customWidth="1"/>
    <col min="4366" max="4366" width="13" style="33" customWidth="1"/>
    <col min="4367" max="4367" width="16.28515625" style="33" customWidth="1"/>
    <col min="4368" max="4368" width="13" style="33" customWidth="1"/>
    <col min="4369" max="4369" width="13.42578125" style="33" customWidth="1"/>
    <col min="4370" max="4370" width="0.5703125" style="33" customWidth="1"/>
    <col min="4371" max="4371" width="8.85546875" style="33" customWidth="1"/>
    <col min="4372" max="4372" width="49.28515625" style="33" customWidth="1"/>
    <col min="4373" max="4373" width="8.5703125" style="33" customWidth="1"/>
    <col min="4374" max="4374" width="18.140625" style="33" customWidth="1"/>
    <col min="4375" max="4375" width="15.140625" style="33" customWidth="1"/>
    <col min="4376" max="4376" width="12.140625" style="33" customWidth="1"/>
    <col min="4377" max="4377" width="11.28515625" style="33" customWidth="1"/>
    <col min="4378" max="4378" width="19.140625" style="33" customWidth="1"/>
    <col min="4379" max="4380" width="0" style="33" hidden="1" customWidth="1"/>
    <col min="4381" max="4381" width="21.5703125" style="33" customWidth="1"/>
    <col min="4382" max="4383" width="0" style="33" hidden="1" customWidth="1"/>
    <col min="4384" max="4385" width="20.7109375" style="33" customWidth="1"/>
    <col min="4386" max="4390" width="0" style="33" hidden="1" customWidth="1"/>
    <col min="4391" max="4394" width="12.7109375" style="33" customWidth="1"/>
    <col min="4395" max="4395" width="26.85546875" style="33" customWidth="1"/>
    <col min="4396" max="4396" width="75.85546875" style="33" customWidth="1"/>
    <col min="4397" max="4608" width="11.42578125" style="33"/>
    <col min="4609" max="4609" width="11.140625" style="33" customWidth="1"/>
    <col min="4610" max="4610" width="23.7109375" style="33" customWidth="1"/>
    <col min="4611" max="4611" width="13.42578125" style="33" customWidth="1"/>
    <col min="4612" max="4612" width="29.85546875" style="33" customWidth="1"/>
    <col min="4613" max="4613" width="33.5703125" style="33" customWidth="1"/>
    <col min="4614" max="4614" width="13.7109375" style="33" customWidth="1"/>
    <col min="4615" max="4615" width="13.5703125" style="33" customWidth="1"/>
    <col min="4616" max="4616" width="22.140625" style="33" customWidth="1"/>
    <col min="4617" max="4617" width="9.5703125" style="33" customWidth="1"/>
    <col min="4618" max="4618" width="37" style="33" customWidth="1"/>
    <col min="4619" max="4619" width="16.5703125" style="33" customWidth="1"/>
    <col min="4620" max="4620" width="11.42578125" style="33"/>
    <col min="4621" max="4621" width="33.140625" style="33" customWidth="1"/>
    <col min="4622" max="4622" width="13" style="33" customWidth="1"/>
    <col min="4623" max="4623" width="16.28515625" style="33" customWidth="1"/>
    <col min="4624" max="4624" width="13" style="33" customWidth="1"/>
    <col min="4625" max="4625" width="13.42578125" style="33" customWidth="1"/>
    <col min="4626" max="4626" width="0.5703125" style="33" customWidth="1"/>
    <col min="4627" max="4627" width="8.85546875" style="33" customWidth="1"/>
    <col min="4628" max="4628" width="49.28515625" style="33" customWidth="1"/>
    <col min="4629" max="4629" width="8.5703125" style="33" customWidth="1"/>
    <col min="4630" max="4630" width="18.140625" style="33" customWidth="1"/>
    <col min="4631" max="4631" width="15.140625" style="33" customWidth="1"/>
    <col min="4632" max="4632" width="12.140625" style="33" customWidth="1"/>
    <col min="4633" max="4633" width="11.28515625" style="33" customWidth="1"/>
    <col min="4634" max="4634" width="19.140625" style="33" customWidth="1"/>
    <col min="4635" max="4636" width="0" style="33" hidden="1" customWidth="1"/>
    <col min="4637" max="4637" width="21.5703125" style="33" customWidth="1"/>
    <col min="4638" max="4639" width="0" style="33" hidden="1" customWidth="1"/>
    <col min="4640" max="4641" width="20.7109375" style="33" customWidth="1"/>
    <col min="4642" max="4646" width="0" style="33" hidden="1" customWidth="1"/>
    <col min="4647" max="4650" width="12.7109375" style="33" customWidth="1"/>
    <col min="4651" max="4651" width="26.85546875" style="33" customWidth="1"/>
    <col min="4652" max="4652" width="75.85546875" style="33" customWidth="1"/>
    <col min="4653" max="4864" width="11.42578125" style="33"/>
    <col min="4865" max="4865" width="11.140625" style="33" customWidth="1"/>
    <col min="4866" max="4866" width="23.7109375" style="33" customWidth="1"/>
    <col min="4867" max="4867" width="13.42578125" style="33" customWidth="1"/>
    <col min="4868" max="4868" width="29.85546875" style="33" customWidth="1"/>
    <col min="4869" max="4869" width="33.5703125" style="33" customWidth="1"/>
    <col min="4870" max="4870" width="13.7109375" style="33" customWidth="1"/>
    <col min="4871" max="4871" width="13.5703125" style="33" customWidth="1"/>
    <col min="4872" max="4872" width="22.140625" style="33" customWidth="1"/>
    <col min="4873" max="4873" width="9.5703125" style="33" customWidth="1"/>
    <col min="4874" max="4874" width="37" style="33" customWidth="1"/>
    <col min="4875" max="4875" width="16.5703125" style="33" customWidth="1"/>
    <col min="4876" max="4876" width="11.42578125" style="33"/>
    <col min="4877" max="4877" width="33.140625" style="33" customWidth="1"/>
    <col min="4878" max="4878" width="13" style="33" customWidth="1"/>
    <col min="4879" max="4879" width="16.28515625" style="33" customWidth="1"/>
    <col min="4880" max="4880" width="13" style="33" customWidth="1"/>
    <col min="4881" max="4881" width="13.42578125" style="33" customWidth="1"/>
    <col min="4882" max="4882" width="0.5703125" style="33" customWidth="1"/>
    <col min="4883" max="4883" width="8.85546875" style="33" customWidth="1"/>
    <col min="4884" max="4884" width="49.28515625" style="33" customWidth="1"/>
    <col min="4885" max="4885" width="8.5703125" style="33" customWidth="1"/>
    <col min="4886" max="4886" width="18.140625" style="33" customWidth="1"/>
    <col min="4887" max="4887" width="15.140625" style="33" customWidth="1"/>
    <col min="4888" max="4888" width="12.140625" style="33" customWidth="1"/>
    <col min="4889" max="4889" width="11.28515625" style="33" customWidth="1"/>
    <col min="4890" max="4890" width="19.140625" style="33" customWidth="1"/>
    <col min="4891" max="4892" width="0" style="33" hidden="1" customWidth="1"/>
    <col min="4893" max="4893" width="21.5703125" style="33" customWidth="1"/>
    <col min="4894" max="4895" width="0" style="33" hidden="1" customWidth="1"/>
    <col min="4896" max="4897" width="20.7109375" style="33" customWidth="1"/>
    <col min="4898" max="4902" width="0" style="33" hidden="1" customWidth="1"/>
    <col min="4903" max="4906" width="12.7109375" style="33" customWidth="1"/>
    <col min="4907" max="4907" width="26.85546875" style="33" customWidth="1"/>
    <col min="4908" max="4908" width="75.85546875" style="33" customWidth="1"/>
    <col min="4909" max="5120" width="11.42578125" style="33"/>
    <col min="5121" max="5121" width="11.140625" style="33" customWidth="1"/>
    <col min="5122" max="5122" width="23.7109375" style="33" customWidth="1"/>
    <col min="5123" max="5123" width="13.42578125" style="33" customWidth="1"/>
    <col min="5124" max="5124" width="29.85546875" style="33" customWidth="1"/>
    <col min="5125" max="5125" width="33.5703125" style="33" customWidth="1"/>
    <col min="5126" max="5126" width="13.7109375" style="33" customWidth="1"/>
    <col min="5127" max="5127" width="13.5703125" style="33" customWidth="1"/>
    <col min="5128" max="5128" width="22.140625" style="33" customWidth="1"/>
    <col min="5129" max="5129" width="9.5703125" style="33" customWidth="1"/>
    <col min="5130" max="5130" width="37" style="33" customWidth="1"/>
    <col min="5131" max="5131" width="16.5703125" style="33" customWidth="1"/>
    <col min="5132" max="5132" width="11.42578125" style="33"/>
    <col min="5133" max="5133" width="33.140625" style="33" customWidth="1"/>
    <col min="5134" max="5134" width="13" style="33" customWidth="1"/>
    <col min="5135" max="5135" width="16.28515625" style="33" customWidth="1"/>
    <col min="5136" max="5136" width="13" style="33" customWidth="1"/>
    <col min="5137" max="5137" width="13.42578125" style="33" customWidth="1"/>
    <col min="5138" max="5138" width="0.5703125" style="33" customWidth="1"/>
    <col min="5139" max="5139" width="8.85546875" style="33" customWidth="1"/>
    <col min="5140" max="5140" width="49.28515625" style="33" customWidth="1"/>
    <col min="5141" max="5141" width="8.5703125" style="33" customWidth="1"/>
    <col min="5142" max="5142" width="18.140625" style="33" customWidth="1"/>
    <col min="5143" max="5143" width="15.140625" style="33" customWidth="1"/>
    <col min="5144" max="5144" width="12.140625" style="33" customWidth="1"/>
    <col min="5145" max="5145" width="11.28515625" style="33" customWidth="1"/>
    <col min="5146" max="5146" width="19.140625" style="33" customWidth="1"/>
    <col min="5147" max="5148" width="0" style="33" hidden="1" customWidth="1"/>
    <col min="5149" max="5149" width="21.5703125" style="33" customWidth="1"/>
    <col min="5150" max="5151" width="0" style="33" hidden="1" customWidth="1"/>
    <col min="5152" max="5153" width="20.7109375" style="33" customWidth="1"/>
    <col min="5154" max="5158" width="0" style="33" hidden="1" customWidth="1"/>
    <col min="5159" max="5162" width="12.7109375" style="33" customWidth="1"/>
    <col min="5163" max="5163" width="26.85546875" style="33" customWidth="1"/>
    <col min="5164" max="5164" width="75.85546875" style="33" customWidth="1"/>
    <col min="5165" max="5376" width="11.42578125" style="33"/>
    <col min="5377" max="5377" width="11.140625" style="33" customWidth="1"/>
    <col min="5378" max="5378" width="23.7109375" style="33" customWidth="1"/>
    <col min="5379" max="5379" width="13.42578125" style="33" customWidth="1"/>
    <col min="5380" max="5380" width="29.85546875" style="33" customWidth="1"/>
    <col min="5381" max="5381" width="33.5703125" style="33" customWidth="1"/>
    <col min="5382" max="5382" width="13.7109375" style="33" customWidth="1"/>
    <col min="5383" max="5383" width="13.5703125" style="33" customWidth="1"/>
    <col min="5384" max="5384" width="22.140625" style="33" customWidth="1"/>
    <col min="5385" max="5385" width="9.5703125" style="33" customWidth="1"/>
    <col min="5386" max="5386" width="37" style="33" customWidth="1"/>
    <col min="5387" max="5387" width="16.5703125" style="33" customWidth="1"/>
    <col min="5388" max="5388" width="11.42578125" style="33"/>
    <col min="5389" max="5389" width="33.140625" style="33" customWidth="1"/>
    <col min="5390" max="5390" width="13" style="33" customWidth="1"/>
    <col min="5391" max="5391" width="16.28515625" style="33" customWidth="1"/>
    <col min="5392" max="5392" width="13" style="33" customWidth="1"/>
    <col min="5393" max="5393" width="13.42578125" style="33" customWidth="1"/>
    <col min="5394" max="5394" width="0.5703125" style="33" customWidth="1"/>
    <col min="5395" max="5395" width="8.85546875" style="33" customWidth="1"/>
    <col min="5396" max="5396" width="49.28515625" style="33" customWidth="1"/>
    <col min="5397" max="5397" width="8.5703125" style="33" customWidth="1"/>
    <col min="5398" max="5398" width="18.140625" style="33" customWidth="1"/>
    <col min="5399" max="5399" width="15.140625" style="33" customWidth="1"/>
    <col min="5400" max="5400" width="12.140625" style="33" customWidth="1"/>
    <col min="5401" max="5401" width="11.28515625" style="33" customWidth="1"/>
    <col min="5402" max="5402" width="19.140625" style="33" customWidth="1"/>
    <col min="5403" max="5404" width="0" style="33" hidden="1" customWidth="1"/>
    <col min="5405" max="5405" width="21.5703125" style="33" customWidth="1"/>
    <col min="5406" max="5407" width="0" style="33" hidden="1" customWidth="1"/>
    <col min="5408" max="5409" width="20.7109375" style="33" customWidth="1"/>
    <col min="5410" max="5414" width="0" style="33" hidden="1" customWidth="1"/>
    <col min="5415" max="5418" width="12.7109375" style="33" customWidth="1"/>
    <col min="5419" max="5419" width="26.85546875" style="33" customWidth="1"/>
    <col min="5420" max="5420" width="75.85546875" style="33" customWidth="1"/>
    <col min="5421" max="5632" width="11.42578125" style="33"/>
    <col min="5633" max="5633" width="11.140625" style="33" customWidth="1"/>
    <col min="5634" max="5634" width="23.7109375" style="33" customWidth="1"/>
    <col min="5635" max="5635" width="13.42578125" style="33" customWidth="1"/>
    <col min="5636" max="5636" width="29.85546875" style="33" customWidth="1"/>
    <col min="5637" max="5637" width="33.5703125" style="33" customWidth="1"/>
    <col min="5638" max="5638" width="13.7109375" style="33" customWidth="1"/>
    <col min="5639" max="5639" width="13.5703125" style="33" customWidth="1"/>
    <col min="5640" max="5640" width="22.140625" style="33" customWidth="1"/>
    <col min="5641" max="5641" width="9.5703125" style="33" customWidth="1"/>
    <col min="5642" max="5642" width="37" style="33" customWidth="1"/>
    <col min="5643" max="5643" width="16.5703125" style="33" customWidth="1"/>
    <col min="5644" max="5644" width="11.42578125" style="33"/>
    <col min="5645" max="5645" width="33.140625" style="33" customWidth="1"/>
    <col min="5646" max="5646" width="13" style="33" customWidth="1"/>
    <col min="5647" max="5647" width="16.28515625" style="33" customWidth="1"/>
    <col min="5648" max="5648" width="13" style="33" customWidth="1"/>
    <col min="5649" max="5649" width="13.42578125" style="33" customWidth="1"/>
    <col min="5650" max="5650" width="0.5703125" style="33" customWidth="1"/>
    <col min="5651" max="5651" width="8.85546875" style="33" customWidth="1"/>
    <col min="5652" max="5652" width="49.28515625" style="33" customWidth="1"/>
    <col min="5653" max="5653" width="8.5703125" style="33" customWidth="1"/>
    <col min="5654" max="5654" width="18.140625" style="33" customWidth="1"/>
    <col min="5655" max="5655" width="15.140625" style="33" customWidth="1"/>
    <col min="5656" max="5656" width="12.140625" style="33" customWidth="1"/>
    <col min="5657" max="5657" width="11.28515625" style="33" customWidth="1"/>
    <col min="5658" max="5658" width="19.140625" style="33" customWidth="1"/>
    <col min="5659" max="5660" width="0" style="33" hidden="1" customWidth="1"/>
    <col min="5661" max="5661" width="21.5703125" style="33" customWidth="1"/>
    <col min="5662" max="5663" width="0" style="33" hidden="1" customWidth="1"/>
    <col min="5664" max="5665" width="20.7109375" style="33" customWidth="1"/>
    <col min="5666" max="5670" width="0" style="33" hidden="1" customWidth="1"/>
    <col min="5671" max="5674" width="12.7109375" style="33" customWidth="1"/>
    <col min="5675" max="5675" width="26.85546875" style="33" customWidth="1"/>
    <col min="5676" max="5676" width="75.85546875" style="33" customWidth="1"/>
    <col min="5677" max="5888" width="11.42578125" style="33"/>
    <col min="5889" max="5889" width="11.140625" style="33" customWidth="1"/>
    <col min="5890" max="5890" width="23.7109375" style="33" customWidth="1"/>
    <col min="5891" max="5891" width="13.42578125" style="33" customWidth="1"/>
    <col min="5892" max="5892" width="29.85546875" style="33" customWidth="1"/>
    <col min="5893" max="5893" width="33.5703125" style="33" customWidth="1"/>
    <col min="5894" max="5894" width="13.7109375" style="33" customWidth="1"/>
    <col min="5895" max="5895" width="13.5703125" style="33" customWidth="1"/>
    <col min="5896" max="5896" width="22.140625" style="33" customWidth="1"/>
    <col min="5897" max="5897" width="9.5703125" style="33" customWidth="1"/>
    <col min="5898" max="5898" width="37" style="33" customWidth="1"/>
    <col min="5899" max="5899" width="16.5703125" style="33" customWidth="1"/>
    <col min="5900" max="5900" width="11.42578125" style="33"/>
    <col min="5901" max="5901" width="33.140625" style="33" customWidth="1"/>
    <col min="5902" max="5902" width="13" style="33" customWidth="1"/>
    <col min="5903" max="5903" width="16.28515625" style="33" customWidth="1"/>
    <col min="5904" max="5904" width="13" style="33" customWidth="1"/>
    <col min="5905" max="5905" width="13.42578125" style="33" customWidth="1"/>
    <col min="5906" max="5906" width="0.5703125" style="33" customWidth="1"/>
    <col min="5907" max="5907" width="8.85546875" style="33" customWidth="1"/>
    <col min="5908" max="5908" width="49.28515625" style="33" customWidth="1"/>
    <col min="5909" max="5909" width="8.5703125" style="33" customWidth="1"/>
    <col min="5910" max="5910" width="18.140625" style="33" customWidth="1"/>
    <col min="5911" max="5911" width="15.140625" style="33" customWidth="1"/>
    <col min="5912" max="5912" width="12.140625" style="33" customWidth="1"/>
    <col min="5913" max="5913" width="11.28515625" style="33" customWidth="1"/>
    <col min="5914" max="5914" width="19.140625" style="33" customWidth="1"/>
    <col min="5915" max="5916" width="0" style="33" hidden="1" customWidth="1"/>
    <col min="5917" max="5917" width="21.5703125" style="33" customWidth="1"/>
    <col min="5918" max="5919" width="0" style="33" hidden="1" customWidth="1"/>
    <col min="5920" max="5921" width="20.7109375" style="33" customWidth="1"/>
    <col min="5922" max="5926" width="0" style="33" hidden="1" customWidth="1"/>
    <col min="5927" max="5930" width="12.7109375" style="33" customWidth="1"/>
    <col min="5931" max="5931" width="26.85546875" style="33" customWidth="1"/>
    <col min="5932" max="5932" width="75.85546875" style="33" customWidth="1"/>
    <col min="5933" max="6144" width="11.42578125" style="33"/>
    <col min="6145" max="6145" width="11.140625" style="33" customWidth="1"/>
    <col min="6146" max="6146" width="23.7109375" style="33" customWidth="1"/>
    <col min="6147" max="6147" width="13.42578125" style="33" customWidth="1"/>
    <col min="6148" max="6148" width="29.85546875" style="33" customWidth="1"/>
    <col min="6149" max="6149" width="33.5703125" style="33" customWidth="1"/>
    <col min="6150" max="6150" width="13.7109375" style="33" customWidth="1"/>
    <col min="6151" max="6151" width="13.5703125" style="33" customWidth="1"/>
    <col min="6152" max="6152" width="22.140625" style="33" customWidth="1"/>
    <col min="6153" max="6153" width="9.5703125" style="33" customWidth="1"/>
    <col min="6154" max="6154" width="37" style="33" customWidth="1"/>
    <col min="6155" max="6155" width="16.5703125" style="33" customWidth="1"/>
    <col min="6156" max="6156" width="11.42578125" style="33"/>
    <col min="6157" max="6157" width="33.140625" style="33" customWidth="1"/>
    <col min="6158" max="6158" width="13" style="33" customWidth="1"/>
    <col min="6159" max="6159" width="16.28515625" style="33" customWidth="1"/>
    <col min="6160" max="6160" width="13" style="33" customWidth="1"/>
    <col min="6161" max="6161" width="13.42578125" style="33" customWidth="1"/>
    <col min="6162" max="6162" width="0.5703125" style="33" customWidth="1"/>
    <col min="6163" max="6163" width="8.85546875" style="33" customWidth="1"/>
    <col min="6164" max="6164" width="49.28515625" style="33" customWidth="1"/>
    <col min="6165" max="6165" width="8.5703125" style="33" customWidth="1"/>
    <col min="6166" max="6166" width="18.140625" style="33" customWidth="1"/>
    <col min="6167" max="6167" width="15.140625" style="33" customWidth="1"/>
    <col min="6168" max="6168" width="12.140625" style="33" customWidth="1"/>
    <col min="6169" max="6169" width="11.28515625" style="33" customWidth="1"/>
    <col min="6170" max="6170" width="19.140625" style="33" customWidth="1"/>
    <col min="6171" max="6172" width="0" style="33" hidden="1" customWidth="1"/>
    <col min="6173" max="6173" width="21.5703125" style="33" customWidth="1"/>
    <col min="6174" max="6175" width="0" style="33" hidden="1" customWidth="1"/>
    <col min="6176" max="6177" width="20.7109375" style="33" customWidth="1"/>
    <col min="6178" max="6182" width="0" style="33" hidden="1" customWidth="1"/>
    <col min="6183" max="6186" width="12.7109375" style="33" customWidth="1"/>
    <col min="6187" max="6187" width="26.85546875" style="33" customWidth="1"/>
    <col min="6188" max="6188" width="75.85546875" style="33" customWidth="1"/>
    <col min="6189" max="6400" width="11.42578125" style="33"/>
    <col min="6401" max="6401" width="11.140625" style="33" customWidth="1"/>
    <col min="6402" max="6402" width="23.7109375" style="33" customWidth="1"/>
    <col min="6403" max="6403" width="13.42578125" style="33" customWidth="1"/>
    <col min="6404" max="6404" width="29.85546875" style="33" customWidth="1"/>
    <col min="6405" max="6405" width="33.5703125" style="33" customWidth="1"/>
    <col min="6406" max="6406" width="13.7109375" style="33" customWidth="1"/>
    <col min="6407" max="6407" width="13.5703125" style="33" customWidth="1"/>
    <col min="6408" max="6408" width="22.140625" style="33" customWidth="1"/>
    <col min="6409" max="6409" width="9.5703125" style="33" customWidth="1"/>
    <col min="6410" max="6410" width="37" style="33" customWidth="1"/>
    <col min="6411" max="6411" width="16.5703125" style="33" customWidth="1"/>
    <col min="6412" max="6412" width="11.42578125" style="33"/>
    <col min="6413" max="6413" width="33.140625" style="33" customWidth="1"/>
    <col min="6414" max="6414" width="13" style="33" customWidth="1"/>
    <col min="6415" max="6415" width="16.28515625" style="33" customWidth="1"/>
    <col min="6416" max="6416" width="13" style="33" customWidth="1"/>
    <col min="6417" max="6417" width="13.42578125" style="33" customWidth="1"/>
    <col min="6418" max="6418" width="0.5703125" style="33" customWidth="1"/>
    <col min="6419" max="6419" width="8.85546875" style="33" customWidth="1"/>
    <col min="6420" max="6420" width="49.28515625" style="33" customWidth="1"/>
    <col min="6421" max="6421" width="8.5703125" style="33" customWidth="1"/>
    <col min="6422" max="6422" width="18.140625" style="33" customWidth="1"/>
    <col min="6423" max="6423" width="15.140625" style="33" customWidth="1"/>
    <col min="6424" max="6424" width="12.140625" style="33" customWidth="1"/>
    <col min="6425" max="6425" width="11.28515625" style="33" customWidth="1"/>
    <col min="6426" max="6426" width="19.140625" style="33" customWidth="1"/>
    <col min="6427" max="6428" width="0" style="33" hidden="1" customWidth="1"/>
    <col min="6429" max="6429" width="21.5703125" style="33" customWidth="1"/>
    <col min="6430" max="6431" width="0" style="33" hidden="1" customWidth="1"/>
    <col min="6432" max="6433" width="20.7109375" style="33" customWidth="1"/>
    <col min="6434" max="6438" width="0" style="33" hidden="1" customWidth="1"/>
    <col min="6439" max="6442" width="12.7109375" style="33" customWidth="1"/>
    <col min="6443" max="6443" width="26.85546875" style="33" customWidth="1"/>
    <col min="6444" max="6444" width="75.85546875" style="33" customWidth="1"/>
    <col min="6445" max="6656" width="11.42578125" style="33"/>
    <col min="6657" max="6657" width="11.140625" style="33" customWidth="1"/>
    <col min="6658" max="6658" width="23.7109375" style="33" customWidth="1"/>
    <col min="6659" max="6659" width="13.42578125" style="33" customWidth="1"/>
    <col min="6660" max="6660" width="29.85546875" style="33" customWidth="1"/>
    <col min="6661" max="6661" width="33.5703125" style="33" customWidth="1"/>
    <col min="6662" max="6662" width="13.7109375" style="33" customWidth="1"/>
    <col min="6663" max="6663" width="13.5703125" style="33" customWidth="1"/>
    <col min="6664" max="6664" width="22.140625" style="33" customWidth="1"/>
    <col min="6665" max="6665" width="9.5703125" style="33" customWidth="1"/>
    <col min="6666" max="6666" width="37" style="33" customWidth="1"/>
    <col min="6667" max="6667" width="16.5703125" style="33" customWidth="1"/>
    <col min="6668" max="6668" width="11.42578125" style="33"/>
    <col min="6669" max="6669" width="33.140625" style="33" customWidth="1"/>
    <col min="6670" max="6670" width="13" style="33" customWidth="1"/>
    <col min="6671" max="6671" width="16.28515625" style="33" customWidth="1"/>
    <col min="6672" max="6672" width="13" style="33" customWidth="1"/>
    <col min="6673" max="6673" width="13.42578125" style="33" customWidth="1"/>
    <col min="6674" max="6674" width="0.5703125" style="33" customWidth="1"/>
    <col min="6675" max="6675" width="8.85546875" style="33" customWidth="1"/>
    <col min="6676" max="6676" width="49.28515625" style="33" customWidth="1"/>
    <col min="6677" max="6677" width="8.5703125" style="33" customWidth="1"/>
    <col min="6678" max="6678" width="18.140625" style="33" customWidth="1"/>
    <col min="6679" max="6679" width="15.140625" style="33" customWidth="1"/>
    <col min="6680" max="6680" width="12.140625" style="33" customWidth="1"/>
    <col min="6681" max="6681" width="11.28515625" style="33" customWidth="1"/>
    <col min="6682" max="6682" width="19.140625" style="33" customWidth="1"/>
    <col min="6683" max="6684" width="0" style="33" hidden="1" customWidth="1"/>
    <col min="6685" max="6685" width="21.5703125" style="33" customWidth="1"/>
    <col min="6686" max="6687" width="0" style="33" hidden="1" customWidth="1"/>
    <col min="6688" max="6689" width="20.7109375" style="33" customWidth="1"/>
    <col min="6690" max="6694" width="0" style="33" hidden="1" customWidth="1"/>
    <col min="6695" max="6698" width="12.7109375" style="33" customWidth="1"/>
    <col min="6699" max="6699" width="26.85546875" style="33" customWidth="1"/>
    <col min="6700" max="6700" width="75.85546875" style="33" customWidth="1"/>
    <col min="6701" max="6912" width="11.42578125" style="33"/>
    <col min="6913" max="6913" width="11.140625" style="33" customWidth="1"/>
    <col min="6914" max="6914" width="23.7109375" style="33" customWidth="1"/>
    <col min="6915" max="6915" width="13.42578125" style="33" customWidth="1"/>
    <col min="6916" max="6916" width="29.85546875" style="33" customWidth="1"/>
    <col min="6917" max="6917" width="33.5703125" style="33" customWidth="1"/>
    <col min="6918" max="6918" width="13.7109375" style="33" customWidth="1"/>
    <col min="6919" max="6919" width="13.5703125" style="33" customWidth="1"/>
    <col min="6920" max="6920" width="22.140625" style="33" customWidth="1"/>
    <col min="6921" max="6921" width="9.5703125" style="33" customWidth="1"/>
    <col min="6922" max="6922" width="37" style="33" customWidth="1"/>
    <col min="6923" max="6923" width="16.5703125" style="33" customWidth="1"/>
    <col min="6924" max="6924" width="11.42578125" style="33"/>
    <col min="6925" max="6925" width="33.140625" style="33" customWidth="1"/>
    <col min="6926" max="6926" width="13" style="33" customWidth="1"/>
    <col min="6927" max="6927" width="16.28515625" style="33" customWidth="1"/>
    <col min="6928" max="6928" width="13" style="33" customWidth="1"/>
    <col min="6929" max="6929" width="13.42578125" style="33" customWidth="1"/>
    <col min="6930" max="6930" width="0.5703125" style="33" customWidth="1"/>
    <col min="6931" max="6931" width="8.85546875" style="33" customWidth="1"/>
    <col min="6932" max="6932" width="49.28515625" style="33" customWidth="1"/>
    <col min="6933" max="6933" width="8.5703125" style="33" customWidth="1"/>
    <col min="6934" max="6934" width="18.140625" style="33" customWidth="1"/>
    <col min="6935" max="6935" width="15.140625" style="33" customWidth="1"/>
    <col min="6936" max="6936" width="12.140625" style="33" customWidth="1"/>
    <col min="6937" max="6937" width="11.28515625" style="33" customWidth="1"/>
    <col min="6938" max="6938" width="19.140625" style="33" customWidth="1"/>
    <col min="6939" max="6940" width="0" style="33" hidden="1" customWidth="1"/>
    <col min="6941" max="6941" width="21.5703125" style="33" customWidth="1"/>
    <col min="6942" max="6943" width="0" style="33" hidden="1" customWidth="1"/>
    <col min="6944" max="6945" width="20.7109375" style="33" customWidth="1"/>
    <col min="6946" max="6950" width="0" style="33" hidden="1" customWidth="1"/>
    <col min="6951" max="6954" width="12.7109375" style="33" customWidth="1"/>
    <col min="6955" max="6955" width="26.85546875" style="33" customWidth="1"/>
    <col min="6956" max="6956" width="75.85546875" style="33" customWidth="1"/>
    <col min="6957" max="7168" width="11.42578125" style="33"/>
    <col min="7169" max="7169" width="11.140625" style="33" customWidth="1"/>
    <col min="7170" max="7170" width="23.7109375" style="33" customWidth="1"/>
    <col min="7171" max="7171" width="13.42578125" style="33" customWidth="1"/>
    <col min="7172" max="7172" width="29.85546875" style="33" customWidth="1"/>
    <col min="7173" max="7173" width="33.5703125" style="33" customWidth="1"/>
    <col min="7174" max="7174" width="13.7109375" style="33" customWidth="1"/>
    <col min="7175" max="7175" width="13.5703125" style="33" customWidth="1"/>
    <col min="7176" max="7176" width="22.140625" style="33" customWidth="1"/>
    <col min="7177" max="7177" width="9.5703125" style="33" customWidth="1"/>
    <col min="7178" max="7178" width="37" style="33" customWidth="1"/>
    <col min="7179" max="7179" width="16.5703125" style="33" customWidth="1"/>
    <col min="7180" max="7180" width="11.42578125" style="33"/>
    <col min="7181" max="7181" width="33.140625" style="33" customWidth="1"/>
    <col min="7182" max="7182" width="13" style="33" customWidth="1"/>
    <col min="7183" max="7183" width="16.28515625" style="33" customWidth="1"/>
    <col min="7184" max="7184" width="13" style="33" customWidth="1"/>
    <col min="7185" max="7185" width="13.42578125" style="33" customWidth="1"/>
    <col min="7186" max="7186" width="0.5703125" style="33" customWidth="1"/>
    <col min="7187" max="7187" width="8.85546875" style="33" customWidth="1"/>
    <col min="7188" max="7188" width="49.28515625" style="33" customWidth="1"/>
    <col min="7189" max="7189" width="8.5703125" style="33" customWidth="1"/>
    <col min="7190" max="7190" width="18.140625" style="33" customWidth="1"/>
    <col min="7191" max="7191" width="15.140625" style="33" customWidth="1"/>
    <col min="7192" max="7192" width="12.140625" style="33" customWidth="1"/>
    <col min="7193" max="7193" width="11.28515625" style="33" customWidth="1"/>
    <col min="7194" max="7194" width="19.140625" style="33" customWidth="1"/>
    <col min="7195" max="7196" width="0" style="33" hidden="1" customWidth="1"/>
    <col min="7197" max="7197" width="21.5703125" style="33" customWidth="1"/>
    <col min="7198" max="7199" width="0" style="33" hidden="1" customWidth="1"/>
    <col min="7200" max="7201" width="20.7109375" style="33" customWidth="1"/>
    <col min="7202" max="7206" width="0" style="33" hidden="1" customWidth="1"/>
    <col min="7207" max="7210" width="12.7109375" style="33" customWidth="1"/>
    <col min="7211" max="7211" width="26.85546875" style="33" customWidth="1"/>
    <col min="7212" max="7212" width="75.85546875" style="33" customWidth="1"/>
    <col min="7213" max="7424" width="11.42578125" style="33"/>
    <col min="7425" max="7425" width="11.140625" style="33" customWidth="1"/>
    <col min="7426" max="7426" width="23.7109375" style="33" customWidth="1"/>
    <col min="7427" max="7427" width="13.42578125" style="33" customWidth="1"/>
    <col min="7428" max="7428" width="29.85546875" style="33" customWidth="1"/>
    <col min="7429" max="7429" width="33.5703125" style="33" customWidth="1"/>
    <col min="7430" max="7430" width="13.7109375" style="33" customWidth="1"/>
    <col min="7431" max="7431" width="13.5703125" style="33" customWidth="1"/>
    <col min="7432" max="7432" width="22.140625" style="33" customWidth="1"/>
    <col min="7433" max="7433" width="9.5703125" style="33" customWidth="1"/>
    <col min="7434" max="7434" width="37" style="33" customWidth="1"/>
    <col min="7435" max="7435" width="16.5703125" style="33" customWidth="1"/>
    <col min="7436" max="7436" width="11.42578125" style="33"/>
    <col min="7437" max="7437" width="33.140625" style="33" customWidth="1"/>
    <col min="7438" max="7438" width="13" style="33" customWidth="1"/>
    <col min="7439" max="7439" width="16.28515625" style="33" customWidth="1"/>
    <col min="7440" max="7440" width="13" style="33" customWidth="1"/>
    <col min="7441" max="7441" width="13.42578125" style="33" customWidth="1"/>
    <col min="7442" max="7442" width="0.5703125" style="33" customWidth="1"/>
    <col min="7443" max="7443" width="8.85546875" style="33" customWidth="1"/>
    <col min="7444" max="7444" width="49.28515625" style="33" customWidth="1"/>
    <col min="7445" max="7445" width="8.5703125" style="33" customWidth="1"/>
    <col min="7446" max="7446" width="18.140625" style="33" customWidth="1"/>
    <col min="7447" max="7447" width="15.140625" style="33" customWidth="1"/>
    <col min="7448" max="7448" width="12.140625" style="33" customWidth="1"/>
    <col min="7449" max="7449" width="11.28515625" style="33" customWidth="1"/>
    <col min="7450" max="7450" width="19.140625" style="33" customWidth="1"/>
    <col min="7451" max="7452" width="0" style="33" hidden="1" customWidth="1"/>
    <col min="7453" max="7453" width="21.5703125" style="33" customWidth="1"/>
    <col min="7454" max="7455" width="0" style="33" hidden="1" customWidth="1"/>
    <col min="7456" max="7457" width="20.7109375" style="33" customWidth="1"/>
    <col min="7458" max="7462" width="0" style="33" hidden="1" customWidth="1"/>
    <col min="7463" max="7466" width="12.7109375" style="33" customWidth="1"/>
    <col min="7467" max="7467" width="26.85546875" style="33" customWidth="1"/>
    <col min="7468" max="7468" width="75.85546875" style="33" customWidth="1"/>
    <col min="7469" max="7680" width="11.42578125" style="33"/>
    <col min="7681" max="7681" width="11.140625" style="33" customWidth="1"/>
    <col min="7682" max="7682" width="23.7109375" style="33" customWidth="1"/>
    <col min="7683" max="7683" width="13.42578125" style="33" customWidth="1"/>
    <col min="7684" max="7684" width="29.85546875" style="33" customWidth="1"/>
    <col min="7685" max="7685" width="33.5703125" style="33" customWidth="1"/>
    <col min="7686" max="7686" width="13.7109375" style="33" customWidth="1"/>
    <col min="7687" max="7687" width="13.5703125" style="33" customWidth="1"/>
    <col min="7688" max="7688" width="22.140625" style="33" customWidth="1"/>
    <col min="7689" max="7689" width="9.5703125" style="33" customWidth="1"/>
    <col min="7690" max="7690" width="37" style="33" customWidth="1"/>
    <col min="7691" max="7691" width="16.5703125" style="33" customWidth="1"/>
    <col min="7692" max="7692" width="11.42578125" style="33"/>
    <col min="7693" max="7693" width="33.140625" style="33" customWidth="1"/>
    <col min="7694" max="7694" width="13" style="33" customWidth="1"/>
    <col min="7695" max="7695" width="16.28515625" style="33" customWidth="1"/>
    <col min="7696" max="7696" width="13" style="33" customWidth="1"/>
    <col min="7697" max="7697" width="13.42578125" style="33" customWidth="1"/>
    <col min="7698" max="7698" width="0.5703125" style="33" customWidth="1"/>
    <col min="7699" max="7699" width="8.85546875" style="33" customWidth="1"/>
    <col min="7700" max="7700" width="49.28515625" style="33" customWidth="1"/>
    <col min="7701" max="7701" width="8.5703125" style="33" customWidth="1"/>
    <col min="7702" max="7702" width="18.140625" style="33" customWidth="1"/>
    <col min="7703" max="7703" width="15.140625" style="33" customWidth="1"/>
    <col min="7704" max="7704" width="12.140625" style="33" customWidth="1"/>
    <col min="7705" max="7705" width="11.28515625" style="33" customWidth="1"/>
    <col min="7706" max="7706" width="19.140625" style="33" customWidth="1"/>
    <col min="7707" max="7708" width="0" style="33" hidden="1" customWidth="1"/>
    <col min="7709" max="7709" width="21.5703125" style="33" customWidth="1"/>
    <col min="7710" max="7711" width="0" style="33" hidden="1" customWidth="1"/>
    <col min="7712" max="7713" width="20.7109375" style="33" customWidth="1"/>
    <col min="7714" max="7718" width="0" style="33" hidden="1" customWidth="1"/>
    <col min="7719" max="7722" width="12.7109375" style="33" customWidth="1"/>
    <col min="7723" max="7723" width="26.85546875" style="33" customWidth="1"/>
    <col min="7724" max="7724" width="75.85546875" style="33" customWidth="1"/>
    <col min="7725" max="7936" width="11.42578125" style="33"/>
    <col min="7937" max="7937" width="11.140625" style="33" customWidth="1"/>
    <col min="7938" max="7938" width="23.7109375" style="33" customWidth="1"/>
    <col min="7939" max="7939" width="13.42578125" style="33" customWidth="1"/>
    <col min="7940" max="7940" width="29.85546875" style="33" customWidth="1"/>
    <col min="7941" max="7941" width="33.5703125" style="33" customWidth="1"/>
    <col min="7942" max="7942" width="13.7109375" style="33" customWidth="1"/>
    <col min="7943" max="7943" width="13.5703125" style="33" customWidth="1"/>
    <col min="7944" max="7944" width="22.140625" style="33" customWidth="1"/>
    <col min="7945" max="7945" width="9.5703125" style="33" customWidth="1"/>
    <col min="7946" max="7946" width="37" style="33" customWidth="1"/>
    <col min="7947" max="7947" width="16.5703125" style="33" customWidth="1"/>
    <col min="7948" max="7948" width="11.42578125" style="33"/>
    <col min="7949" max="7949" width="33.140625" style="33" customWidth="1"/>
    <col min="7950" max="7950" width="13" style="33" customWidth="1"/>
    <col min="7951" max="7951" width="16.28515625" style="33" customWidth="1"/>
    <col min="7952" max="7952" width="13" style="33" customWidth="1"/>
    <col min="7953" max="7953" width="13.42578125" style="33" customWidth="1"/>
    <col min="7954" max="7954" width="0.5703125" style="33" customWidth="1"/>
    <col min="7955" max="7955" width="8.85546875" style="33" customWidth="1"/>
    <col min="7956" max="7956" width="49.28515625" style="33" customWidth="1"/>
    <col min="7957" max="7957" width="8.5703125" style="33" customWidth="1"/>
    <col min="7958" max="7958" width="18.140625" style="33" customWidth="1"/>
    <col min="7959" max="7959" width="15.140625" style="33" customWidth="1"/>
    <col min="7960" max="7960" width="12.140625" style="33" customWidth="1"/>
    <col min="7961" max="7961" width="11.28515625" style="33" customWidth="1"/>
    <col min="7962" max="7962" width="19.140625" style="33" customWidth="1"/>
    <col min="7963" max="7964" width="0" style="33" hidden="1" customWidth="1"/>
    <col min="7965" max="7965" width="21.5703125" style="33" customWidth="1"/>
    <col min="7966" max="7967" width="0" style="33" hidden="1" customWidth="1"/>
    <col min="7968" max="7969" width="20.7109375" style="33" customWidth="1"/>
    <col min="7970" max="7974" width="0" style="33" hidden="1" customWidth="1"/>
    <col min="7975" max="7978" width="12.7109375" style="33" customWidth="1"/>
    <col min="7979" max="7979" width="26.85546875" style="33" customWidth="1"/>
    <col min="7980" max="7980" width="75.85546875" style="33" customWidth="1"/>
    <col min="7981" max="8192" width="11.42578125" style="33"/>
    <col min="8193" max="8193" width="11.140625" style="33" customWidth="1"/>
    <col min="8194" max="8194" width="23.7109375" style="33" customWidth="1"/>
    <col min="8195" max="8195" width="13.42578125" style="33" customWidth="1"/>
    <col min="8196" max="8196" width="29.85546875" style="33" customWidth="1"/>
    <col min="8197" max="8197" width="33.5703125" style="33" customWidth="1"/>
    <col min="8198" max="8198" width="13.7109375" style="33" customWidth="1"/>
    <col min="8199" max="8199" width="13.5703125" style="33" customWidth="1"/>
    <col min="8200" max="8200" width="22.140625" style="33" customWidth="1"/>
    <col min="8201" max="8201" width="9.5703125" style="33" customWidth="1"/>
    <col min="8202" max="8202" width="37" style="33" customWidth="1"/>
    <col min="8203" max="8203" width="16.5703125" style="33" customWidth="1"/>
    <col min="8204" max="8204" width="11.42578125" style="33"/>
    <col min="8205" max="8205" width="33.140625" style="33" customWidth="1"/>
    <col min="8206" max="8206" width="13" style="33" customWidth="1"/>
    <col min="8207" max="8207" width="16.28515625" style="33" customWidth="1"/>
    <col min="8208" max="8208" width="13" style="33" customWidth="1"/>
    <col min="8209" max="8209" width="13.42578125" style="33" customWidth="1"/>
    <col min="8210" max="8210" width="0.5703125" style="33" customWidth="1"/>
    <col min="8211" max="8211" width="8.85546875" style="33" customWidth="1"/>
    <col min="8212" max="8212" width="49.28515625" style="33" customWidth="1"/>
    <col min="8213" max="8213" width="8.5703125" style="33" customWidth="1"/>
    <col min="8214" max="8214" width="18.140625" style="33" customWidth="1"/>
    <col min="8215" max="8215" width="15.140625" style="33" customWidth="1"/>
    <col min="8216" max="8216" width="12.140625" style="33" customWidth="1"/>
    <col min="8217" max="8217" width="11.28515625" style="33" customWidth="1"/>
    <col min="8218" max="8218" width="19.140625" style="33" customWidth="1"/>
    <col min="8219" max="8220" width="0" style="33" hidden="1" customWidth="1"/>
    <col min="8221" max="8221" width="21.5703125" style="33" customWidth="1"/>
    <col min="8222" max="8223" width="0" style="33" hidden="1" customWidth="1"/>
    <col min="8224" max="8225" width="20.7109375" style="33" customWidth="1"/>
    <col min="8226" max="8230" width="0" style="33" hidden="1" customWidth="1"/>
    <col min="8231" max="8234" width="12.7109375" style="33" customWidth="1"/>
    <col min="8235" max="8235" width="26.85546875" style="33" customWidth="1"/>
    <col min="8236" max="8236" width="75.85546875" style="33" customWidth="1"/>
    <col min="8237" max="8448" width="11.42578125" style="33"/>
    <col min="8449" max="8449" width="11.140625" style="33" customWidth="1"/>
    <col min="8450" max="8450" width="23.7109375" style="33" customWidth="1"/>
    <col min="8451" max="8451" width="13.42578125" style="33" customWidth="1"/>
    <col min="8452" max="8452" width="29.85546875" style="33" customWidth="1"/>
    <col min="8453" max="8453" width="33.5703125" style="33" customWidth="1"/>
    <col min="8454" max="8454" width="13.7109375" style="33" customWidth="1"/>
    <col min="8455" max="8455" width="13.5703125" style="33" customWidth="1"/>
    <col min="8456" max="8456" width="22.140625" style="33" customWidth="1"/>
    <col min="8457" max="8457" width="9.5703125" style="33" customWidth="1"/>
    <col min="8458" max="8458" width="37" style="33" customWidth="1"/>
    <col min="8459" max="8459" width="16.5703125" style="33" customWidth="1"/>
    <col min="8460" max="8460" width="11.42578125" style="33"/>
    <col min="8461" max="8461" width="33.140625" style="33" customWidth="1"/>
    <col min="8462" max="8462" width="13" style="33" customWidth="1"/>
    <col min="8463" max="8463" width="16.28515625" style="33" customWidth="1"/>
    <col min="8464" max="8464" width="13" style="33" customWidth="1"/>
    <col min="8465" max="8465" width="13.42578125" style="33" customWidth="1"/>
    <col min="8466" max="8466" width="0.5703125" style="33" customWidth="1"/>
    <col min="8467" max="8467" width="8.85546875" style="33" customWidth="1"/>
    <col min="8468" max="8468" width="49.28515625" style="33" customWidth="1"/>
    <col min="8469" max="8469" width="8.5703125" style="33" customWidth="1"/>
    <col min="8470" max="8470" width="18.140625" style="33" customWidth="1"/>
    <col min="8471" max="8471" width="15.140625" style="33" customWidth="1"/>
    <col min="8472" max="8472" width="12.140625" style="33" customWidth="1"/>
    <col min="8473" max="8473" width="11.28515625" style="33" customWidth="1"/>
    <col min="8474" max="8474" width="19.140625" style="33" customWidth="1"/>
    <col min="8475" max="8476" width="0" style="33" hidden="1" customWidth="1"/>
    <col min="8477" max="8477" width="21.5703125" style="33" customWidth="1"/>
    <col min="8478" max="8479" width="0" style="33" hidden="1" customWidth="1"/>
    <col min="8480" max="8481" width="20.7109375" style="33" customWidth="1"/>
    <col min="8482" max="8486" width="0" style="33" hidden="1" customWidth="1"/>
    <col min="8487" max="8490" width="12.7109375" style="33" customWidth="1"/>
    <col min="8491" max="8491" width="26.85546875" style="33" customWidth="1"/>
    <col min="8492" max="8492" width="75.85546875" style="33" customWidth="1"/>
    <col min="8493" max="8704" width="11.42578125" style="33"/>
    <col min="8705" max="8705" width="11.140625" style="33" customWidth="1"/>
    <col min="8706" max="8706" width="23.7109375" style="33" customWidth="1"/>
    <col min="8707" max="8707" width="13.42578125" style="33" customWidth="1"/>
    <col min="8708" max="8708" width="29.85546875" style="33" customWidth="1"/>
    <col min="8709" max="8709" width="33.5703125" style="33" customWidth="1"/>
    <col min="8710" max="8710" width="13.7109375" style="33" customWidth="1"/>
    <col min="8711" max="8711" width="13.5703125" style="33" customWidth="1"/>
    <col min="8712" max="8712" width="22.140625" style="33" customWidth="1"/>
    <col min="8713" max="8713" width="9.5703125" style="33" customWidth="1"/>
    <col min="8714" max="8714" width="37" style="33" customWidth="1"/>
    <col min="8715" max="8715" width="16.5703125" style="33" customWidth="1"/>
    <col min="8716" max="8716" width="11.42578125" style="33"/>
    <col min="8717" max="8717" width="33.140625" style="33" customWidth="1"/>
    <col min="8718" max="8718" width="13" style="33" customWidth="1"/>
    <col min="8719" max="8719" width="16.28515625" style="33" customWidth="1"/>
    <col min="8720" max="8720" width="13" style="33" customWidth="1"/>
    <col min="8721" max="8721" width="13.42578125" style="33" customWidth="1"/>
    <col min="8722" max="8722" width="0.5703125" style="33" customWidth="1"/>
    <col min="8723" max="8723" width="8.85546875" style="33" customWidth="1"/>
    <col min="8724" max="8724" width="49.28515625" style="33" customWidth="1"/>
    <col min="8725" max="8725" width="8.5703125" style="33" customWidth="1"/>
    <col min="8726" max="8726" width="18.140625" style="33" customWidth="1"/>
    <col min="8727" max="8727" width="15.140625" style="33" customWidth="1"/>
    <col min="8728" max="8728" width="12.140625" style="33" customWidth="1"/>
    <col min="8729" max="8729" width="11.28515625" style="33" customWidth="1"/>
    <col min="8730" max="8730" width="19.140625" style="33" customWidth="1"/>
    <col min="8731" max="8732" width="0" style="33" hidden="1" customWidth="1"/>
    <col min="8733" max="8733" width="21.5703125" style="33" customWidth="1"/>
    <col min="8734" max="8735" width="0" style="33" hidden="1" customWidth="1"/>
    <col min="8736" max="8737" width="20.7109375" style="33" customWidth="1"/>
    <col min="8738" max="8742" width="0" style="33" hidden="1" customWidth="1"/>
    <col min="8743" max="8746" width="12.7109375" style="33" customWidth="1"/>
    <col min="8747" max="8747" width="26.85546875" style="33" customWidth="1"/>
    <col min="8748" max="8748" width="75.85546875" style="33" customWidth="1"/>
    <col min="8749" max="8960" width="11.42578125" style="33"/>
    <col min="8961" max="8961" width="11.140625" style="33" customWidth="1"/>
    <col min="8962" max="8962" width="23.7109375" style="33" customWidth="1"/>
    <col min="8963" max="8963" width="13.42578125" style="33" customWidth="1"/>
    <col min="8964" max="8964" width="29.85546875" style="33" customWidth="1"/>
    <col min="8965" max="8965" width="33.5703125" style="33" customWidth="1"/>
    <col min="8966" max="8966" width="13.7109375" style="33" customWidth="1"/>
    <col min="8967" max="8967" width="13.5703125" style="33" customWidth="1"/>
    <col min="8968" max="8968" width="22.140625" style="33" customWidth="1"/>
    <col min="8969" max="8969" width="9.5703125" style="33" customWidth="1"/>
    <col min="8970" max="8970" width="37" style="33" customWidth="1"/>
    <col min="8971" max="8971" width="16.5703125" style="33" customWidth="1"/>
    <col min="8972" max="8972" width="11.42578125" style="33"/>
    <col min="8973" max="8973" width="33.140625" style="33" customWidth="1"/>
    <col min="8974" max="8974" width="13" style="33" customWidth="1"/>
    <col min="8975" max="8975" width="16.28515625" style="33" customWidth="1"/>
    <col min="8976" max="8976" width="13" style="33" customWidth="1"/>
    <col min="8977" max="8977" width="13.42578125" style="33" customWidth="1"/>
    <col min="8978" max="8978" width="0.5703125" style="33" customWidth="1"/>
    <col min="8979" max="8979" width="8.85546875" style="33" customWidth="1"/>
    <col min="8980" max="8980" width="49.28515625" style="33" customWidth="1"/>
    <col min="8981" max="8981" width="8.5703125" style="33" customWidth="1"/>
    <col min="8982" max="8982" width="18.140625" style="33" customWidth="1"/>
    <col min="8983" max="8983" width="15.140625" style="33" customWidth="1"/>
    <col min="8984" max="8984" width="12.140625" style="33" customWidth="1"/>
    <col min="8985" max="8985" width="11.28515625" style="33" customWidth="1"/>
    <col min="8986" max="8986" width="19.140625" style="33" customWidth="1"/>
    <col min="8987" max="8988" width="0" style="33" hidden="1" customWidth="1"/>
    <col min="8989" max="8989" width="21.5703125" style="33" customWidth="1"/>
    <col min="8990" max="8991" width="0" style="33" hidden="1" customWidth="1"/>
    <col min="8992" max="8993" width="20.7109375" style="33" customWidth="1"/>
    <col min="8994" max="8998" width="0" style="33" hidden="1" customWidth="1"/>
    <col min="8999" max="9002" width="12.7109375" style="33" customWidth="1"/>
    <col min="9003" max="9003" width="26.85546875" style="33" customWidth="1"/>
    <col min="9004" max="9004" width="75.85546875" style="33" customWidth="1"/>
    <col min="9005" max="9216" width="11.42578125" style="33"/>
    <col min="9217" max="9217" width="11.140625" style="33" customWidth="1"/>
    <col min="9218" max="9218" width="23.7109375" style="33" customWidth="1"/>
    <col min="9219" max="9219" width="13.42578125" style="33" customWidth="1"/>
    <col min="9220" max="9220" width="29.85546875" style="33" customWidth="1"/>
    <col min="9221" max="9221" width="33.5703125" style="33" customWidth="1"/>
    <col min="9222" max="9222" width="13.7109375" style="33" customWidth="1"/>
    <col min="9223" max="9223" width="13.5703125" style="33" customWidth="1"/>
    <col min="9224" max="9224" width="22.140625" style="33" customWidth="1"/>
    <col min="9225" max="9225" width="9.5703125" style="33" customWidth="1"/>
    <col min="9226" max="9226" width="37" style="33" customWidth="1"/>
    <col min="9227" max="9227" width="16.5703125" style="33" customWidth="1"/>
    <col min="9228" max="9228" width="11.42578125" style="33"/>
    <col min="9229" max="9229" width="33.140625" style="33" customWidth="1"/>
    <col min="9230" max="9230" width="13" style="33" customWidth="1"/>
    <col min="9231" max="9231" width="16.28515625" style="33" customWidth="1"/>
    <col min="9232" max="9232" width="13" style="33" customWidth="1"/>
    <col min="9233" max="9233" width="13.42578125" style="33" customWidth="1"/>
    <col min="9234" max="9234" width="0.5703125" style="33" customWidth="1"/>
    <col min="9235" max="9235" width="8.85546875" style="33" customWidth="1"/>
    <col min="9236" max="9236" width="49.28515625" style="33" customWidth="1"/>
    <col min="9237" max="9237" width="8.5703125" style="33" customWidth="1"/>
    <col min="9238" max="9238" width="18.140625" style="33" customWidth="1"/>
    <col min="9239" max="9239" width="15.140625" style="33" customWidth="1"/>
    <col min="9240" max="9240" width="12.140625" style="33" customWidth="1"/>
    <col min="9241" max="9241" width="11.28515625" style="33" customWidth="1"/>
    <col min="9242" max="9242" width="19.140625" style="33" customWidth="1"/>
    <col min="9243" max="9244" width="0" style="33" hidden="1" customWidth="1"/>
    <col min="9245" max="9245" width="21.5703125" style="33" customWidth="1"/>
    <col min="9246" max="9247" width="0" style="33" hidden="1" customWidth="1"/>
    <col min="9248" max="9249" width="20.7109375" style="33" customWidth="1"/>
    <col min="9250" max="9254" width="0" style="33" hidden="1" customWidth="1"/>
    <col min="9255" max="9258" width="12.7109375" style="33" customWidth="1"/>
    <col min="9259" max="9259" width="26.85546875" style="33" customWidth="1"/>
    <col min="9260" max="9260" width="75.85546875" style="33" customWidth="1"/>
    <col min="9261" max="9472" width="11.42578125" style="33"/>
    <col min="9473" max="9473" width="11.140625" style="33" customWidth="1"/>
    <col min="9474" max="9474" width="23.7109375" style="33" customWidth="1"/>
    <col min="9475" max="9475" width="13.42578125" style="33" customWidth="1"/>
    <col min="9476" max="9476" width="29.85546875" style="33" customWidth="1"/>
    <col min="9477" max="9477" width="33.5703125" style="33" customWidth="1"/>
    <col min="9478" max="9478" width="13.7109375" style="33" customWidth="1"/>
    <col min="9479" max="9479" width="13.5703125" style="33" customWidth="1"/>
    <col min="9480" max="9480" width="22.140625" style="33" customWidth="1"/>
    <col min="9481" max="9481" width="9.5703125" style="33" customWidth="1"/>
    <col min="9482" max="9482" width="37" style="33" customWidth="1"/>
    <col min="9483" max="9483" width="16.5703125" style="33" customWidth="1"/>
    <col min="9484" max="9484" width="11.42578125" style="33"/>
    <col min="9485" max="9485" width="33.140625" style="33" customWidth="1"/>
    <col min="9486" max="9486" width="13" style="33" customWidth="1"/>
    <col min="9487" max="9487" width="16.28515625" style="33" customWidth="1"/>
    <col min="9488" max="9488" width="13" style="33" customWidth="1"/>
    <col min="9489" max="9489" width="13.42578125" style="33" customWidth="1"/>
    <col min="9490" max="9490" width="0.5703125" style="33" customWidth="1"/>
    <col min="9491" max="9491" width="8.85546875" style="33" customWidth="1"/>
    <col min="9492" max="9492" width="49.28515625" style="33" customWidth="1"/>
    <col min="9493" max="9493" width="8.5703125" style="33" customWidth="1"/>
    <col min="9494" max="9494" width="18.140625" style="33" customWidth="1"/>
    <col min="9495" max="9495" width="15.140625" style="33" customWidth="1"/>
    <col min="9496" max="9496" width="12.140625" style="33" customWidth="1"/>
    <col min="9497" max="9497" width="11.28515625" style="33" customWidth="1"/>
    <col min="9498" max="9498" width="19.140625" style="33" customWidth="1"/>
    <col min="9499" max="9500" width="0" style="33" hidden="1" customWidth="1"/>
    <col min="9501" max="9501" width="21.5703125" style="33" customWidth="1"/>
    <col min="9502" max="9503" width="0" style="33" hidden="1" customWidth="1"/>
    <col min="9504" max="9505" width="20.7109375" style="33" customWidth="1"/>
    <col min="9506" max="9510" width="0" style="33" hidden="1" customWidth="1"/>
    <col min="9511" max="9514" width="12.7109375" style="33" customWidth="1"/>
    <col min="9515" max="9515" width="26.85546875" style="33" customWidth="1"/>
    <col min="9516" max="9516" width="75.85546875" style="33" customWidth="1"/>
    <col min="9517" max="9728" width="11.42578125" style="33"/>
    <col min="9729" max="9729" width="11.140625" style="33" customWidth="1"/>
    <col min="9730" max="9730" width="23.7109375" style="33" customWidth="1"/>
    <col min="9731" max="9731" width="13.42578125" style="33" customWidth="1"/>
    <col min="9732" max="9732" width="29.85546875" style="33" customWidth="1"/>
    <col min="9733" max="9733" width="33.5703125" style="33" customWidth="1"/>
    <col min="9734" max="9734" width="13.7109375" style="33" customWidth="1"/>
    <col min="9735" max="9735" width="13.5703125" style="33" customWidth="1"/>
    <col min="9736" max="9736" width="22.140625" style="33" customWidth="1"/>
    <col min="9737" max="9737" width="9.5703125" style="33" customWidth="1"/>
    <col min="9738" max="9738" width="37" style="33" customWidth="1"/>
    <col min="9739" max="9739" width="16.5703125" style="33" customWidth="1"/>
    <col min="9740" max="9740" width="11.42578125" style="33"/>
    <col min="9741" max="9741" width="33.140625" style="33" customWidth="1"/>
    <col min="9742" max="9742" width="13" style="33" customWidth="1"/>
    <col min="9743" max="9743" width="16.28515625" style="33" customWidth="1"/>
    <col min="9744" max="9744" width="13" style="33" customWidth="1"/>
    <col min="9745" max="9745" width="13.42578125" style="33" customWidth="1"/>
    <col min="9746" max="9746" width="0.5703125" style="33" customWidth="1"/>
    <col min="9747" max="9747" width="8.85546875" style="33" customWidth="1"/>
    <col min="9748" max="9748" width="49.28515625" style="33" customWidth="1"/>
    <col min="9749" max="9749" width="8.5703125" style="33" customWidth="1"/>
    <col min="9750" max="9750" width="18.140625" style="33" customWidth="1"/>
    <col min="9751" max="9751" width="15.140625" style="33" customWidth="1"/>
    <col min="9752" max="9752" width="12.140625" style="33" customWidth="1"/>
    <col min="9753" max="9753" width="11.28515625" style="33" customWidth="1"/>
    <col min="9754" max="9754" width="19.140625" style="33" customWidth="1"/>
    <col min="9755" max="9756" width="0" style="33" hidden="1" customWidth="1"/>
    <col min="9757" max="9757" width="21.5703125" style="33" customWidth="1"/>
    <col min="9758" max="9759" width="0" style="33" hidden="1" customWidth="1"/>
    <col min="9760" max="9761" width="20.7109375" style="33" customWidth="1"/>
    <col min="9762" max="9766" width="0" style="33" hidden="1" customWidth="1"/>
    <col min="9767" max="9770" width="12.7109375" style="33" customWidth="1"/>
    <col min="9771" max="9771" width="26.85546875" style="33" customWidth="1"/>
    <col min="9772" max="9772" width="75.85546875" style="33" customWidth="1"/>
    <col min="9773" max="9984" width="11.42578125" style="33"/>
    <col min="9985" max="9985" width="11.140625" style="33" customWidth="1"/>
    <col min="9986" max="9986" width="23.7109375" style="33" customWidth="1"/>
    <col min="9987" max="9987" width="13.42578125" style="33" customWidth="1"/>
    <col min="9988" max="9988" width="29.85546875" style="33" customWidth="1"/>
    <col min="9989" max="9989" width="33.5703125" style="33" customWidth="1"/>
    <col min="9990" max="9990" width="13.7109375" style="33" customWidth="1"/>
    <col min="9991" max="9991" width="13.5703125" style="33" customWidth="1"/>
    <col min="9992" max="9992" width="22.140625" style="33" customWidth="1"/>
    <col min="9993" max="9993" width="9.5703125" style="33" customWidth="1"/>
    <col min="9994" max="9994" width="37" style="33" customWidth="1"/>
    <col min="9995" max="9995" width="16.5703125" style="33" customWidth="1"/>
    <col min="9996" max="9996" width="11.42578125" style="33"/>
    <col min="9997" max="9997" width="33.140625" style="33" customWidth="1"/>
    <col min="9998" max="9998" width="13" style="33" customWidth="1"/>
    <col min="9999" max="9999" width="16.28515625" style="33" customWidth="1"/>
    <col min="10000" max="10000" width="13" style="33" customWidth="1"/>
    <col min="10001" max="10001" width="13.42578125" style="33" customWidth="1"/>
    <col min="10002" max="10002" width="0.5703125" style="33" customWidth="1"/>
    <col min="10003" max="10003" width="8.85546875" style="33" customWidth="1"/>
    <col min="10004" max="10004" width="49.28515625" style="33" customWidth="1"/>
    <col min="10005" max="10005" width="8.5703125" style="33" customWidth="1"/>
    <col min="10006" max="10006" width="18.140625" style="33" customWidth="1"/>
    <col min="10007" max="10007" width="15.140625" style="33" customWidth="1"/>
    <col min="10008" max="10008" width="12.140625" style="33" customWidth="1"/>
    <col min="10009" max="10009" width="11.28515625" style="33" customWidth="1"/>
    <col min="10010" max="10010" width="19.140625" style="33" customWidth="1"/>
    <col min="10011" max="10012" width="0" style="33" hidden="1" customWidth="1"/>
    <col min="10013" max="10013" width="21.5703125" style="33" customWidth="1"/>
    <col min="10014" max="10015" width="0" style="33" hidden="1" customWidth="1"/>
    <col min="10016" max="10017" width="20.7109375" style="33" customWidth="1"/>
    <col min="10018" max="10022" width="0" style="33" hidden="1" customWidth="1"/>
    <col min="10023" max="10026" width="12.7109375" style="33" customWidth="1"/>
    <col min="10027" max="10027" width="26.85546875" style="33" customWidth="1"/>
    <col min="10028" max="10028" width="75.85546875" style="33" customWidth="1"/>
    <col min="10029" max="10240" width="11.42578125" style="33"/>
    <col min="10241" max="10241" width="11.140625" style="33" customWidth="1"/>
    <col min="10242" max="10242" width="23.7109375" style="33" customWidth="1"/>
    <col min="10243" max="10243" width="13.42578125" style="33" customWidth="1"/>
    <col min="10244" max="10244" width="29.85546875" style="33" customWidth="1"/>
    <col min="10245" max="10245" width="33.5703125" style="33" customWidth="1"/>
    <col min="10246" max="10246" width="13.7109375" style="33" customWidth="1"/>
    <col min="10247" max="10247" width="13.5703125" style="33" customWidth="1"/>
    <col min="10248" max="10248" width="22.140625" style="33" customWidth="1"/>
    <col min="10249" max="10249" width="9.5703125" style="33" customWidth="1"/>
    <col min="10250" max="10250" width="37" style="33" customWidth="1"/>
    <col min="10251" max="10251" width="16.5703125" style="33" customWidth="1"/>
    <col min="10252" max="10252" width="11.42578125" style="33"/>
    <col min="10253" max="10253" width="33.140625" style="33" customWidth="1"/>
    <col min="10254" max="10254" width="13" style="33" customWidth="1"/>
    <col min="10255" max="10255" width="16.28515625" style="33" customWidth="1"/>
    <col min="10256" max="10256" width="13" style="33" customWidth="1"/>
    <col min="10257" max="10257" width="13.42578125" style="33" customWidth="1"/>
    <col min="10258" max="10258" width="0.5703125" style="33" customWidth="1"/>
    <col min="10259" max="10259" width="8.85546875" style="33" customWidth="1"/>
    <col min="10260" max="10260" width="49.28515625" style="33" customWidth="1"/>
    <col min="10261" max="10261" width="8.5703125" style="33" customWidth="1"/>
    <col min="10262" max="10262" width="18.140625" style="33" customWidth="1"/>
    <col min="10263" max="10263" width="15.140625" style="33" customWidth="1"/>
    <col min="10264" max="10264" width="12.140625" style="33" customWidth="1"/>
    <col min="10265" max="10265" width="11.28515625" style="33" customWidth="1"/>
    <col min="10266" max="10266" width="19.140625" style="33" customWidth="1"/>
    <col min="10267" max="10268" width="0" style="33" hidden="1" customWidth="1"/>
    <col min="10269" max="10269" width="21.5703125" style="33" customWidth="1"/>
    <col min="10270" max="10271" width="0" style="33" hidden="1" customWidth="1"/>
    <col min="10272" max="10273" width="20.7109375" style="33" customWidth="1"/>
    <col min="10274" max="10278" width="0" style="33" hidden="1" customWidth="1"/>
    <col min="10279" max="10282" width="12.7109375" style="33" customWidth="1"/>
    <col min="10283" max="10283" width="26.85546875" style="33" customWidth="1"/>
    <col min="10284" max="10284" width="75.85546875" style="33" customWidth="1"/>
    <col min="10285" max="10496" width="11.42578125" style="33"/>
    <col min="10497" max="10497" width="11.140625" style="33" customWidth="1"/>
    <col min="10498" max="10498" width="23.7109375" style="33" customWidth="1"/>
    <col min="10499" max="10499" width="13.42578125" style="33" customWidth="1"/>
    <col min="10500" max="10500" width="29.85546875" style="33" customWidth="1"/>
    <col min="10501" max="10501" width="33.5703125" style="33" customWidth="1"/>
    <col min="10502" max="10502" width="13.7109375" style="33" customWidth="1"/>
    <col min="10503" max="10503" width="13.5703125" style="33" customWidth="1"/>
    <col min="10504" max="10504" width="22.140625" style="33" customWidth="1"/>
    <col min="10505" max="10505" width="9.5703125" style="33" customWidth="1"/>
    <col min="10506" max="10506" width="37" style="33" customWidth="1"/>
    <col min="10507" max="10507" width="16.5703125" style="33" customWidth="1"/>
    <col min="10508" max="10508" width="11.42578125" style="33"/>
    <col min="10509" max="10509" width="33.140625" style="33" customWidth="1"/>
    <col min="10510" max="10510" width="13" style="33" customWidth="1"/>
    <col min="10511" max="10511" width="16.28515625" style="33" customWidth="1"/>
    <col min="10512" max="10512" width="13" style="33" customWidth="1"/>
    <col min="10513" max="10513" width="13.42578125" style="33" customWidth="1"/>
    <col min="10514" max="10514" width="0.5703125" style="33" customWidth="1"/>
    <col min="10515" max="10515" width="8.85546875" style="33" customWidth="1"/>
    <col min="10516" max="10516" width="49.28515625" style="33" customWidth="1"/>
    <col min="10517" max="10517" width="8.5703125" style="33" customWidth="1"/>
    <col min="10518" max="10518" width="18.140625" style="33" customWidth="1"/>
    <col min="10519" max="10519" width="15.140625" style="33" customWidth="1"/>
    <col min="10520" max="10520" width="12.140625" style="33" customWidth="1"/>
    <col min="10521" max="10521" width="11.28515625" style="33" customWidth="1"/>
    <col min="10522" max="10522" width="19.140625" style="33" customWidth="1"/>
    <col min="10523" max="10524" width="0" style="33" hidden="1" customWidth="1"/>
    <col min="10525" max="10525" width="21.5703125" style="33" customWidth="1"/>
    <col min="10526" max="10527" width="0" style="33" hidden="1" customWidth="1"/>
    <col min="10528" max="10529" width="20.7109375" style="33" customWidth="1"/>
    <col min="10530" max="10534" width="0" style="33" hidden="1" customWidth="1"/>
    <col min="10535" max="10538" width="12.7109375" style="33" customWidth="1"/>
    <col min="10539" max="10539" width="26.85546875" style="33" customWidth="1"/>
    <col min="10540" max="10540" width="75.85546875" style="33" customWidth="1"/>
    <col min="10541" max="10752" width="11.42578125" style="33"/>
    <col min="10753" max="10753" width="11.140625" style="33" customWidth="1"/>
    <col min="10754" max="10754" width="23.7109375" style="33" customWidth="1"/>
    <col min="10755" max="10755" width="13.42578125" style="33" customWidth="1"/>
    <col min="10756" max="10756" width="29.85546875" style="33" customWidth="1"/>
    <col min="10757" max="10757" width="33.5703125" style="33" customWidth="1"/>
    <col min="10758" max="10758" width="13.7109375" style="33" customWidth="1"/>
    <col min="10759" max="10759" width="13.5703125" style="33" customWidth="1"/>
    <col min="10760" max="10760" width="22.140625" style="33" customWidth="1"/>
    <col min="10761" max="10761" width="9.5703125" style="33" customWidth="1"/>
    <col min="10762" max="10762" width="37" style="33" customWidth="1"/>
    <col min="10763" max="10763" width="16.5703125" style="33" customWidth="1"/>
    <col min="10764" max="10764" width="11.42578125" style="33"/>
    <col min="10765" max="10765" width="33.140625" style="33" customWidth="1"/>
    <col min="10766" max="10766" width="13" style="33" customWidth="1"/>
    <col min="10767" max="10767" width="16.28515625" style="33" customWidth="1"/>
    <col min="10768" max="10768" width="13" style="33" customWidth="1"/>
    <col min="10769" max="10769" width="13.42578125" style="33" customWidth="1"/>
    <col min="10770" max="10770" width="0.5703125" style="33" customWidth="1"/>
    <col min="10771" max="10771" width="8.85546875" style="33" customWidth="1"/>
    <col min="10772" max="10772" width="49.28515625" style="33" customWidth="1"/>
    <col min="10773" max="10773" width="8.5703125" style="33" customWidth="1"/>
    <col min="10774" max="10774" width="18.140625" style="33" customWidth="1"/>
    <col min="10775" max="10775" width="15.140625" style="33" customWidth="1"/>
    <col min="10776" max="10776" width="12.140625" style="33" customWidth="1"/>
    <col min="10777" max="10777" width="11.28515625" style="33" customWidth="1"/>
    <col min="10778" max="10778" width="19.140625" style="33" customWidth="1"/>
    <col min="10779" max="10780" width="0" style="33" hidden="1" customWidth="1"/>
    <col min="10781" max="10781" width="21.5703125" style="33" customWidth="1"/>
    <col min="10782" max="10783" width="0" style="33" hidden="1" customWidth="1"/>
    <col min="10784" max="10785" width="20.7109375" style="33" customWidth="1"/>
    <col min="10786" max="10790" width="0" style="33" hidden="1" customWidth="1"/>
    <col min="10791" max="10794" width="12.7109375" style="33" customWidth="1"/>
    <col min="10795" max="10795" width="26.85546875" style="33" customWidth="1"/>
    <col min="10796" max="10796" width="75.85546875" style="33" customWidth="1"/>
    <col min="10797" max="11008" width="11.42578125" style="33"/>
    <col min="11009" max="11009" width="11.140625" style="33" customWidth="1"/>
    <col min="11010" max="11010" width="23.7109375" style="33" customWidth="1"/>
    <col min="11011" max="11011" width="13.42578125" style="33" customWidth="1"/>
    <col min="11012" max="11012" width="29.85546875" style="33" customWidth="1"/>
    <col min="11013" max="11013" width="33.5703125" style="33" customWidth="1"/>
    <col min="11014" max="11014" width="13.7109375" style="33" customWidth="1"/>
    <col min="11015" max="11015" width="13.5703125" style="33" customWidth="1"/>
    <col min="11016" max="11016" width="22.140625" style="33" customWidth="1"/>
    <col min="11017" max="11017" width="9.5703125" style="33" customWidth="1"/>
    <col min="11018" max="11018" width="37" style="33" customWidth="1"/>
    <col min="11019" max="11019" width="16.5703125" style="33" customWidth="1"/>
    <col min="11020" max="11020" width="11.42578125" style="33"/>
    <col min="11021" max="11021" width="33.140625" style="33" customWidth="1"/>
    <col min="11022" max="11022" width="13" style="33" customWidth="1"/>
    <col min="11023" max="11023" width="16.28515625" style="33" customWidth="1"/>
    <col min="11024" max="11024" width="13" style="33" customWidth="1"/>
    <col min="11025" max="11025" width="13.42578125" style="33" customWidth="1"/>
    <col min="11026" max="11026" width="0.5703125" style="33" customWidth="1"/>
    <col min="11027" max="11027" width="8.85546875" style="33" customWidth="1"/>
    <col min="11028" max="11028" width="49.28515625" style="33" customWidth="1"/>
    <col min="11029" max="11029" width="8.5703125" style="33" customWidth="1"/>
    <col min="11030" max="11030" width="18.140625" style="33" customWidth="1"/>
    <col min="11031" max="11031" width="15.140625" style="33" customWidth="1"/>
    <col min="11032" max="11032" width="12.140625" style="33" customWidth="1"/>
    <col min="11033" max="11033" width="11.28515625" style="33" customWidth="1"/>
    <col min="11034" max="11034" width="19.140625" style="33" customWidth="1"/>
    <col min="11035" max="11036" width="0" style="33" hidden="1" customWidth="1"/>
    <col min="11037" max="11037" width="21.5703125" style="33" customWidth="1"/>
    <col min="11038" max="11039" width="0" style="33" hidden="1" customWidth="1"/>
    <col min="11040" max="11041" width="20.7109375" style="33" customWidth="1"/>
    <col min="11042" max="11046" width="0" style="33" hidden="1" customWidth="1"/>
    <col min="11047" max="11050" width="12.7109375" style="33" customWidth="1"/>
    <col min="11051" max="11051" width="26.85546875" style="33" customWidth="1"/>
    <col min="11052" max="11052" width="75.85546875" style="33" customWidth="1"/>
    <col min="11053" max="11264" width="11.42578125" style="33"/>
    <col min="11265" max="11265" width="11.140625" style="33" customWidth="1"/>
    <col min="11266" max="11266" width="23.7109375" style="33" customWidth="1"/>
    <col min="11267" max="11267" width="13.42578125" style="33" customWidth="1"/>
    <col min="11268" max="11268" width="29.85546875" style="33" customWidth="1"/>
    <col min="11269" max="11269" width="33.5703125" style="33" customWidth="1"/>
    <col min="11270" max="11270" width="13.7109375" style="33" customWidth="1"/>
    <col min="11271" max="11271" width="13.5703125" style="33" customWidth="1"/>
    <col min="11272" max="11272" width="22.140625" style="33" customWidth="1"/>
    <col min="11273" max="11273" width="9.5703125" style="33" customWidth="1"/>
    <col min="11274" max="11274" width="37" style="33" customWidth="1"/>
    <col min="11275" max="11275" width="16.5703125" style="33" customWidth="1"/>
    <col min="11276" max="11276" width="11.42578125" style="33"/>
    <col min="11277" max="11277" width="33.140625" style="33" customWidth="1"/>
    <col min="11278" max="11278" width="13" style="33" customWidth="1"/>
    <col min="11279" max="11279" width="16.28515625" style="33" customWidth="1"/>
    <col min="11280" max="11280" width="13" style="33" customWidth="1"/>
    <col min="11281" max="11281" width="13.42578125" style="33" customWidth="1"/>
    <col min="11282" max="11282" width="0.5703125" style="33" customWidth="1"/>
    <col min="11283" max="11283" width="8.85546875" style="33" customWidth="1"/>
    <col min="11284" max="11284" width="49.28515625" style="33" customWidth="1"/>
    <col min="11285" max="11285" width="8.5703125" style="33" customWidth="1"/>
    <col min="11286" max="11286" width="18.140625" style="33" customWidth="1"/>
    <col min="11287" max="11287" width="15.140625" style="33" customWidth="1"/>
    <col min="11288" max="11288" width="12.140625" style="33" customWidth="1"/>
    <col min="11289" max="11289" width="11.28515625" style="33" customWidth="1"/>
    <col min="11290" max="11290" width="19.140625" style="33" customWidth="1"/>
    <col min="11291" max="11292" width="0" style="33" hidden="1" customWidth="1"/>
    <col min="11293" max="11293" width="21.5703125" style="33" customWidth="1"/>
    <col min="11294" max="11295" width="0" style="33" hidden="1" customWidth="1"/>
    <col min="11296" max="11297" width="20.7109375" style="33" customWidth="1"/>
    <col min="11298" max="11302" width="0" style="33" hidden="1" customWidth="1"/>
    <col min="11303" max="11306" width="12.7109375" style="33" customWidth="1"/>
    <col min="11307" max="11307" width="26.85546875" style="33" customWidth="1"/>
    <col min="11308" max="11308" width="75.85546875" style="33" customWidth="1"/>
    <col min="11309" max="11520" width="11.42578125" style="33"/>
    <col min="11521" max="11521" width="11.140625" style="33" customWidth="1"/>
    <col min="11522" max="11522" width="23.7109375" style="33" customWidth="1"/>
    <col min="11523" max="11523" width="13.42578125" style="33" customWidth="1"/>
    <col min="11524" max="11524" width="29.85546875" style="33" customWidth="1"/>
    <col min="11525" max="11525" width="33.5703125" style="33" customWidth="1"/>
    <col min="11526" max="11526" width="13.7109375" style="33" customWidth="1"/>
    <col min="11527" max="11527" width="13.5703125" style="33" customWidth="1"/>
    <col min="11528" max="11528" width="22.140625" style="33" customWidth="1"/>
    <col min="11529" max="11529" width="9.5703125" style="33" customWidth="1"/>
    <col min="11530" max="11530" width="37" style="33" customWidth="1"/>
    <col min="11531" max="11531" width="16.5703125" style="33" customWidth="1"/>
    <col min="11532" max="11532" width="11.42578125" style="33"/>
    <col min="11533" max="11533" width="33.140625" style="33" customWidth="1"/>
    <col min="11534" max="11534" width="13" style="33" customWidth="1"/>
    <col min="11535" max="11535" width="16.28515625" style="33" customWidth="1"/>
    <col min="11536" max="11536" width="13" style="33" customWidth="1"/>
    <col min="11537" max="11537" width="13.42578125" style="33" customWidth="1"/>
    <col min="11538" max="11538" width="0.5703125" style="33" customWidth="1"/>
    <col min="11539" max="11539" width="8.85546875" style="33" customWidth="1"/>
    <col min="11540" max="11540" width="49.28515625" style="33" customWidth="1"/>
    <col min="11541" max="11541" width="8.5703125" style="33" customWidth="1"/>
    <col min="11542" max="11542" width="18.140625" style="33" customWidth="1"/>
    <col min="11543" max="11543" width="15.140625" style="33" customWidth="1"/>
    <col min="11544" max="11544" width="12.140625" style="33" customWidth="1"/>
    <col min="11545" max="11545" width="11.28515625" style="33" customWidth="1"/>
    <col min="11546" max="11546" width="19.140625" style="33" customWidth="1"/>
    <col min="11547" max="11548" width="0" style="33" hidden="1" customWidth="1"/>
    <col min="11549" max="11549" width="21.5703125" style="33" customWidth="1"/>
    <col min="11550" max="11551" width="0" style="33" hidden="1" customWidth="1"/>
    <col min="11552" max="11553" width="20.7109375" style="33" customWidth="1"/>
    <col min="11554" max="11558" width="0" style="33" hidden="1" customWidth="1"/>
    <col min="11559" max="11562" width="12.7109375" style="33" customWidth="1"/>
    <col min="11563" max="11563" width="26.85546875" style="33" customWidth="1"/>
    <col min="11564" max="11564" width="75.85546875" style="33" customWidth="1"/>
    <col min="11565" max="11776" width="11.42578125" style="33"/>
    <col min="11777" max="11777" width="11.140625" style="33" customWidth="1"/>
    <col min="11778" max="11778" width="23.7109375" style="33" customWidth="1"/>
    <col min="11779" max="11779" width="13.42578125" style="33" customWidth="1"/>
    <col min="11780" max="11780" width="29.85546875" style="33" customWidth="1"/>
    <col min="11781" max="11781" width="33.5703125" style="33" customWidth="1"/>
    <col min="11782" max="11782" width="13.7109375" style="33" customWidth="1"/>
    <col min="11783" max="11783" width="13.5703125" style="33" customWidth="1"/>
    <col min="11784" max="11784" width="22.140625" style="33" customWidth="1"/>
    <col min="11785" max="11785" width="9.5703125" style="33" customWidth="1"/>
    <col min="11786" max="11786" width="37" style="33" customWidth="1"/>
    <col min="11787" max="11787" width="16.5703125" style="33" customWidth="1"/>
    <col min="11788" max="11788" width="11.42578125" style="33"/>
    <col min="11789" max="11789" width="33.140625" style="33" customWidth="1"/>
    <col min="11790" max="11790" width="13" style="33" customWidth="1"/>
    <col min="11791" max="11791" width="16.28515625" style="33" customWidth="1"/>
    <col min="11792" max="11792" width="13" style="33" customWidth="1"/>
    <col min="11793" max="11793" width="13.42578125" style="33" customWidth="1"/>
    <col min="11794" max="11794" width="0.5703125" style="33" customWidth="1"/>
    <col min="11795" max="11795" width="8.85546875" style="33" customWidth="1"/>
    <col min="11796" max="11796" width="49.28515625" style="33" customWidth="1"/>
    <col min="11797" max="11797" width="8.5703125" style="33" customWidth="1"/>
    <col min="11798" max="11798" width="18.140625" style="33" customWidth="1"/>
    <col min="11799" max="11799" width="15.140625" style="33" customWidth="1"/>
    <col min="11800" max="11800" width="12.140625" style="33" customWidth="1"/>
    <col min="11801" max="11801" width="11.28515625" style="33" customWidth="1"/>
    <col min="11802" max="11802" width="19.140625" style="33" customWidth="1"/>
    <col min="11803" max="11804" width="0" style="33" hidden="1" customWidth="1"/>
    <col min="11805" max="11805" width="21.5703125" style="33" customWidth="1"/>
    <col min="11806" max="11807" width="0" style="33" hidden="1" customWidth="1"/>
    <col min="11808" max="11809" width="20.7109375" style="33" customWidth="1"/>
    <col min="11810" max="11814" width="0" style="33" hidden="1" customWidth="1"/>
    <col min="11815" max="11818" width="12.7109375" style="33" customWidth="1"/>
    <col min="11819" max="11819" width="26.85546875" style="33" customWidth="1"/>
    <col min="11820" max="11820" width="75.85546875" style="33" customWidth="1"/>
    <col min="11821" max="12032" width="11.42578125" style="33"/>
    <col min="12033" max="12033" width="11.140625" style="33" customWidth="1"/>
    <col min="12034" max="12034" width="23.7109375" style="33" customWidth="1"/>
    <col min="12035" max="12035" width="13.42578125" style="33" customWidth="1"/>
    <col min="12036" max="12036" width="29.85546875" style="33" customWidth="1"/>
    <col min="12037" max="12037" width="33.5703125" style="33" customWidth="1"/>
    <col min="12038" max="12038" width="13.7109375" style="33" customWidth="1"/>
    <col min="12039" max="12039" width="13.5703125" style="33" customWidth="1"/>
    <col min="12040" max="12040" width="22.140625" style="33" customWidth="1"/>
    <col min="12041" max="12041" width="9.5703125" style="33" customWidth="1"/>
    <col min="12042" max="12042" width="37" style="33" customWidth="1"/>
    <col min="12043" max="12043" width="16.5703125" style="33" customWidth="1"/>
    <col min="12044" max="12044" width="11.42578125" style="33"/>
    <col min="12045" max="12045" width="33.140625" style="33" customWidth="1"/>
    <col min="12046" max="12046" width="13" style="33" customWidth="1"/>
    <col min="12047" max="12047" width="16.28515625" style="33" customWidth="1"/>
    <col min="12048" max="12048" width="13" style="33" customWidth="1"/>
    <col min="12049" max="12049" width="13.42578125" style="33" customWidth="1"/>
    <col min="12050" max="12050" width="0.5703125" style="33" customWidth="1"/>
    <col min="12051" max="12051" width="8.85546875" style="33" customWidth="1"/>
    <col min="12052" max="12052" width="49.28515625" style="33" customWidth="1"/>
    <col min="12053" max="12053" width="8.5703125" style="33" customWidth="1"/>
    <col min="12054" max="12054" width="18.140625" style="33" customWidth="1"/>
    <col min="12055" max="12055" width="15.140625" style="33" customWidth="1"/>
    <col min="12056" max="12056" width="12.140625" style="33" customWidth="1"/>
    <col min="12057" max="12057" width="11.28515625" style="33" customWidth="1"/>
    <col min="12058" max="12058" width="19.140625" style="33" customWidth="1"/>
    <col min="12059" max="12060" width="0" style="33" hidden="1" customWidth="1"/>
    <col min="12061" max="12061" width="21.5703125" style="33" customWidth="1"/>
    <col min="12062" max="12063" width="0" style="33" hidden="1" customWidth="1"/>
    <col min="12064" max="12065" width="20.7109375" style="33" customWidth="1"/>
    <col min="12066" max="12070" width="0" style="33" hidden="1" customWidth="1"/>
    <col min="12071" max="12074" width="12.7109375" style="33" customWidth="1"/>
    <col min="12075" max="12075" width="26.85546875" style="33" customWidth="1"/>
    <col min="12076" max="12076" width="75.85546875" style="33" customWidth="1"/>
    <col min="12077" max="12288" width="11.42578125" style="33"/>
    <col min="12289" max="12289" width="11.140625" style="33" customWidth="1"/>
    <col min="12290" max="12290" width="23.7109375" style="33" customWidth="1"/>
    <col min="12291" max="12291" width="13.42578125" style="33" customWidth="1"/>
    <col min="12292" max="12292" width="29.85546875" style="33" customWidth="1"/>
    <col min="12293" max="12293" width="33.5703125" style="33" customWidth="1"/>
    <col min="12294" max="12294" width="13.7109375" style="33" customWidth="1"/>
    <col min="12295" max="12295" width="13.5703125" style="33" customWidth="1"/>
    <col min="12296" max="12296" width="22.140625" style="33" customWidth="1"/>
    <col min="12297" max="12297" width="9.5703125" style="33" customWidth="1"/>
    <col min="12298" max="12298" width="37" style="33" customWidth="1"/>
    <col min="12299" max="12299" width="16.5703125" style="33" customWidth="1"/>
    <col min="12300" max="12300" width="11.42578125" style="33"/>
    <col min="12301" max="12301" width="33.140625" style="33" customWidth="1"/>
    <col min="12302" max="12302" width="13" style="33" customWidth="1"/>
    <col min="12303" max="12303" width="16.28515625" style="33" customWidth="1"/>
    <col min="12304" max="12304" width="13" style="33" customWidth="1"/>
    <col min="12305" max="12305" width="13.42578125" style="33" customWidth="1"/>
    <col min="12306" max="12306" width="0.5703125" style="33" customWidth="1"/>
    <col min="12307" max="12307" width="8.85546875" style="33" customWidth="1"/>
    <col min="12308" max="12308" width="49.28515625" style="33" customWidth="1"/>
    <col min="12309" max="12309" width="8.5703125" style="33" customWidth="1"/>
    <col min="12310" max="12310" width="18.140625" style="33" customWidth="1"/>
    <col min="12311" max="12311" width="15.140625" style="33" customWidth="1"/>
    <col min="12312" max="12312" width="12.140625" style="33" customWidth="1"/>
    <col min="12313" max="12313" width="11.28515625" style="33" customWidth="1"/>
    <col min="12314" max="12314" width="19.140625" style="33" customWidth="1"/>
    <col min="12315" max="12316" width="0" style="33" hidden="1" customWidth="1"/>
    <col min="12317" max="12317" width="21.5703125" style="33" customWidth="1"/>
    <col min="12318" max="12319" width="0" style="33" hidden="1" customWidth="1"/>
    <col min="12320" max="12321" width="20.7109375" style="33" customWidth="1"/>
    <col min="12322" max="12326" width="0" style="33" hidden="1" customWidth="1"/>
    <col min="12327" max="12330" width="12.7109375" style="33" customWidth="1"/>
    <col min="12331" max="12331" width="26.85546875" style="33" customWidth="1"/>
    <col min="12332" max="12332" width="75.85546875" style="33" customWidth="1"/>
    <col min="12333" max="12544" width="11.42578125" style="33"/>
    <col min="12545" max="12545" width="11.140625" style="33" customWidth="1"/>
    <col min="12546" max="12546" width="23.7109375" style="33" customWidth="1"/>
    <col min="12547" max="12547" width="13.42578125" style="33" customWidth="1"/>
    <col min="12548" max="12548" width="29.85546875" style="33" customWidth="1"/>
    <col min="12549" max="12549" width="33.5703125" style="33" customWidth="1"/>
    <col min="12550" max="12550" width="13.7109375" style="33" customWidth="1"/>
    <col min="12551" max="12551" width="13.5703125" style="33" customWidth="1"/>
    <col min="12552" max="12552" width="22.140625" style="33" customWidth="1"/>
    <col min="12553" max="12553" width="9.5703125" style="33" customWidth="1"/>
    <col min="12554" max="12554" width="37" style="33" customWidth="1"/>
    <col min="12555" max="12555" width="16.5703125" style="33" customWidth="1"/>
    <col min="12556" max="12556" width="11.42578125" style="33"/>
    <col min="12557" max="12557" width="33.140625" style="33" customWidth="1"/>
    <col min="12558" max="12558" width="13" style="33" customWidth="1"/>
    <col min="12559" max="12559" width="16.28515625" style="33" customWidth="1"/>
    <col min="12560" max="12560" width="13" style="33" customWidth="1"/>
    <col min="12561" max="12561" width="13.42578125" style="33" customWidth="1"/>
    <col min="12562" max="12562" width="0.5703125" style="33" customWidth="1"/>
    <col min="12563" max="12563" width="8.85546875" style="33" customWidth="1"/>
    <col min="12564" max="12564" width="49.28515625" style="33" customWidth="1"/>
    <col min="12565" max="12565" width="8.5703125" style="33" customWidth="1"/>
    <col min="12566" max="12566" width="18.140625" style="33" customWidth="1"/>
    <col min="12567" max="12567" width="15.140625" style="33" customWidth="1"/>
    <col min="12568" max="12568" width="12.140625" style="33" customWidth="1"/>
    <col min="12569" max="12569" width="11.28515625" style="33" customWidth="1"/>
    <col min="12570" max="12570" width="19.140625" style="33" customWidth="1"/>
    <col min="12571" max="12572" width="0" style="33" hidden="1" customWidth="1"/>
    <col min="12573" max="12573" width="21.5703125" style="33" customWidth="1"/>
    <col min="12574" max="12575" width="0" style="33" hidden="1" customWidth="1"/>
    <col min="12576" max="12577" width="20.7109375" style="33" customWidth="1"/>
    <col min="12578" max="12582" width="0" style="33" hidden="1" customWidth="1"/>
    <col min="12583" max="12586" width="12.7109375" style="33" customWidth="1"/>
    <col min="12587" max="12587" width="26.85546875" style="33" customWidth="1"/>
    <col min="12588" max="12588" width="75.85546875" style="33" customWidth="1"/>
    <col min="12589" max="12800" width="11.42578125" style="33"/>
    <col min="12801" max="12801" width="11.140625" style="33" customWidth="1"/>
    <col min="12802" max="12802" width="23.7109375" style="33" customWidth="1"/>
    <col min="12803" max="12803" width="13.42578125" style="33" customWidth="1"/>
    <col min="12804" max="12804" width="29.85546875" style="33" customWidth="1"/>
    <col min="12805" max="12805" width="33.5703125" style="33" customWidth="1"/>
    <col min="12806" max="12806" width="13.7109375" style="33" customWidth="1"/>
    <col min="12807" max="12807" width="13.5703125" style="33" customWidth="1"/>
    <col min="12808" max="12808" width="22.140625" style="33" customWidth="1"/>
    <col min="12809" max="12809" width="9.5703125" style="33" customWidth="1"/>
    <col min="12810" max="12810" width="37" style="33" customWidth="1"/>
    <col min="12811" max="12811" width="16.5703125" style="33" customWidth="1"/>
    <col min="12812" max="12812" width="11.42578125" style="33"/>
    <col min="12813" max="12813" width="33.140625" style="33" customWidth="1"/>
    <col min="12814" max="12814" width="13" style="33" customWidth="1"/>
    <col min="12815" max="12815" width="16.28515625" style="33" customWidth="1"/>
    <col min="12816" max="12816" width="13" style="33" customWidth="1"/>
    <col min="12817" max="12817" width="13.42578125" style="33" customWidth="1"/>
    <col min="12818" max="12818" width="0.5703125" style="33" customWidth="1"/>
    <col min="12819" max="12819" width="8.85546875" style="33" customWidth="1"/>
    <col min="12820" max="12820" width="49.28515625" style="33" customWidth="1"/>
    <col min="12821" max="12821" width="8.5703125" style="33" customWidth="1"/>
    <col min="12822" max="12822" width="18.140625" style="33" customWidth="1"/>
    <col min="12823" max="12823" width="15.140625" style="33" customWidth="1"/>
    <col min="12824" max="12824" width="12.140625" style="33" customWidth="1"/>
    <col min="12825" max="12825" width="11.28515625" style="33" customWidth="1"/>
    <col min="12826" max="12826" width="19.140625" style="33" customWidth="1"/>
    <col min="12827" max="12828" width="0" style="33" hidden="1" customWidth="1"/>
    <col min="12829" max="12829" width="21.5703125" style="33" customWidth="1"/>
    <col min="12830" max="12831" width="0" style="33" hidden="1" customWidth="1"/>
    <col min="12832" max="12833" width="20.7109375" style="33" customWidth="1"/>
    <col min="12834" max="12838" width="0" style="33" hidden="1" customWidth="1"/>
    <col min="12839" max="12842" width="12.7109375" style="33" customWidth="1"/>
    <col min="12843" max="12843" width="26.85546875" style="33" customWidth="1"/>
    <col min="12844" max="12844" width="75.85546875" style="33" customWidth="1"/>
    <col min="12845" max="13056" width="11.42578125" style="33"/>
    <col min="13057" max="13057" width="11.140625" style="33" customWidth="1"/>
    <col min="13058" max="13058" width="23.7109375" style="33" customWidth="1"/>
    <col min="13059" max="13059" width="13.42578125" style="33" customWidth="1"/>
    <col min="13060" max="13060" width="29.85546875" style="33" customWidth="1"/>
    <col min="13061" max="13061" width="33.5703125" style="33" customWidth="1"/>
    <col min="13062" max="13062" width="13.7109375" style="33" customWidth="1"/>
    <col min="13063" max="13063" width="13.5703125" style="33" customWidth="1"/>
    <col min="13064" max="13064" width="22.140625" style="33" customWidth="1"/>
    <col min="13065" max="13065" width="9.5703125" style="33" customWidth="1"/>
    <col min="13066" max="13066" width="37" style="33" customWidth="1"/>
    <col min="13067" max="13067" width="16.5703125" style="33" customWidth="1"/>
    <col min="13068" max="13068" width="11.42578125" style="33"/>
    <col min="13069" max="13069" width="33.140625" style="33" customWidth="1"/>
    <col min="13070" max="13070" width="13" style="33" customWidth="1"/>
    <col min="13071" max="13071" width="16.28515625" style="33" customWidth="1"/>
    <col min="13072" max="13072" width="13" style="33" customWidth="1"/>
    <col min="13073" max="13073" width="13.42578125" style="33" customWidth="1"/>
    <col min="13074" max="13074" width="0.5703125" style="33" customWidth="1"/>
    <col min="13075" max="13075" width="8.85546875" style="33" customWidth="1"/>
    <col min="13076" max="13076" width="49.28515625" style="33" customWidth="1"/>
    <col min="13077" max="13077" width="8.5703125" style="33" customWidth="1"/>
    <col min="13078" max="13078" width="18.140625" style="33" customWidth="1"/>
    <col min="13079" max="13079" width="15.140625" style="33" customWidth="1"/>
    <col min="13080" max="13080" width="12.140625" style="33" customWidth="1"/>
    <col min="13081" max="13081" width="11.28515625" style="33" customWidth="1"/>
    <col min="13082" max="13082" width="19.140625" style="33" customWidth="1"/>
    <col min="13083" max="13084" width="0" style="33" hidden="1" customWidth="1"/>
    <col min="13085" max="13085" width="21.5703125" style="33" customWidth="1"/>
    <col min="13086" max="13087" width="0" style="33" hidden="1" customWidth="1"/>
    <col min="13088" max="13089" width="20.7109375" style="33" customWidth="1"/>
    <col min="13090" max="13094" width="0" style="33" hidden="1" customWidth="1"/>
    <col min="13095" max="13098" width="12.7109375" style="33" customWidth="1"/>
    <col min="13099" max="13099" width="26.85546875" style="33" customWidth="1"/>
    <col min="13100" max="13100" width="75.85546875" style="33" customWidth="1"/>
    <col min="13101" max="13312" width="11.42578125" style="33"/>
    <col min="13313" max="13313" width="11.140625" style="33" customWidth="1"/>
    <col min="13314" max="13314" width="23.7109375" style="33" customWidth="1"/>
    <col min="13315" max="13315" width="13.42578125" style="33" customWidth="1"/>
    <col min="13316" max="13316" width="29.85546875" style="33" customWidth="1"/>
    <col min="13317" max="13317" width="33.5703125" style="33" customWidth="1"/>
    <col min="13318" max="13318" width="13.7109375" style="33" customWidth="1"/>
    <col min="13319" max="13319" width="13.5703125" style="33" customWidth="1"/>
    <col min="13320" max="13320" width="22.140625" style="33" customWidth="1"/>
    <col min="13321" max="13321" width="9.5703125" style="33" customWidth="1"/>
    <col min="13322" max="13322" width="37" style="33" customWidth="1"/>
    <col min="13323" max="13323" width="16.5703125" style="33" customWidth="1"/>
    <col min="13324" max="13324" width="11.42578125" style="33"/>
    <col min="13325" max="13325" width="33.140625" style="33" customWidth="1"/>
    <col min="13326" max="13326" width="13" style="33" customWidth="1"/>
    <col min="13327" max="13327" width="16.28515625" style="33" customWidth="1"/>
    <col min="13328" max="13328" width="13" style="33" customWidth="1"/>
    <col min="13329" max="13329" width="13.42578125" style="33" customWidth="1"/>
    <col min="13330" max="13330" width="0.5703125" style="33" customWidth="1"/>
    <col min="13331" max="13331" width="8.85546875" style="33" customWidth="1"/>
    <col min="13332" max="13332" width="49.28515625" style="33" customWidth="1"/>
    <col min="13333" max="13333" width="8.5703125" style="33" customWidth="1"/>
    <col min="13334" max="13334" width="18.140625" style="33" customWidth="1"/>
    <col min="13335" max="13335" width="15.140625" style="33" customWidth="1"/>
    <col min="13336" max="13336" width="12.140625" style="33" customWidth="1"/>
    <col min="13337" max="13337" width="11.28515625" style="33" customWidth="1"/>
    <col min="13338" max="13338" width="19.140625" style="33" customWidth="1"/>
    <col min="13339" max="13340" width="0" style="33" hidden="1" customWidth="1"/>
    <col min="13341" max="13341" width="21.5703125" style="33" customWidth="1"/>
    <col min="13342" max="13343" width="0" style="33" hidden="1" customWidth="1"/>
    <col min="13344" max="13345" width="20.7109375" style="33" customWidth="1"/>
    <col min="13346" max="13350" width="0" style="33" hidden="1" customWidth="1"/>
    <col min="13351" max="13354" width="12.7109375" style="33" customWidth="1"/>
    <col min="13355" max="13355" width="26.85546875" style="33" customWidth="1"/>
    <col min="13356" max="13356" width="75.85546875" style="33" customWidth="1"/>
    <col min="13357" max="13568" width="11.42578125" style="33"/>
    <col min="13569" max="13569" width="11.140625" style="33" customWidth="1"/>
    <col min="13570" max="13570" width="23.7109375" style="33" customWidth="1"/>
    <col min="13571" max="13571" width="13.42578125" style="33" customWidth="1"/>
    <col min="13572" max="13572" width="29.85546875" style="33" customWidth="1"/>
    <col min="13573" max="13573" width="33.5703125" style="33" customWidth="1"/>
    <col min="13574" max="13574" width="13.7109375" style="33" customWidth="1"/>
    <col min="13575" max="13575" width="13.5703125" style="33" customWidth="1"/>
    <col min="13576" max="13576" width="22.140625" style="33" customWidth="1"/>
    <col min="13577" max="13577" width="9.5703125" style="33" customWidth="1"/>
    <col min="13578" max="13578" width="37" style="33" customWidth="1"/>
    <col min="13579" max="13579" width="16.5703125" style="33" customWidth="1"/>
    <col min="13580" max="13580" width="11.42578125" style="33"/>
    <col min="13581" max="13581" width="33.140625" style="33" customWidth="1"/>
    <col min="13582" max="13582" width="13" style="33" customWidth="1"/>
    <col min="13583" max="13583" width="16.28515625" style="33" customWidth="1"/>
    <col min="13584" max="13584" width="13" style="33" customWidth="1"/>
    <col min="13585" max="13585" width="13.42578125" style="33" customWidth="1"/>
    <col min="13586" max="13586" width="0.5703125" style="33" customWidth="1"/>
    <col min="13587" max="13587" width="8.85546875" style="33" customWidth="1"/>
    <col min="13588" max="13588" width="49.28515625" style="33" customWidth="1"/>
    <col min="13589" max="13589" width="8.5703125" style="33" customWidth="1"/>
    <col min="13590" max="13590" width="18.140625" style="33" customWidth="1"/>
    <col min="13591" max="13591" width="15.140625" style="33" customWidth="1"/>
    <col min="13592" max="13592" width="12.140625" style="33" customWidth="1"/>
    <col min="13593" max="13593" width="11.28515625" style="33" customWidth="1"/>
    <col min="13594" max="13594" width="19.140625" style="33" customWidth="1"/>
    <col min="13595" max="13596" width="0" style="33" hidden="1" customWidth="1"/>
    <col min="13597" max="13597" width="21.5703125" style="33" customWidth="1"/>
    <col min="13598" max="13599" width="0" style="33" hidden="1" customWidth="1"/>
    <col min="13600" max="13601" width="20.7109375" style="33" customWidth="1"/>
    <col min="13602" max="13606" width="0" style="33" hidden="1" customWidth="1"/>
    <col min="13607" max="13610" width="12.7109375" style="33" customWidth="1"/>
    <col min="13611" max="13611" width="26.85546875" style="33" customWidth="1"/>
    <col min="13612" max="13612" width="75.85546875" style="33" customWidth="1"/>
    <col min="13613" max="13824" width="11.42578125" style="33"/>
    <col min="13825" max="13825" width="11.140625" style="33" customWidth="1"/>
    <col min="13826" max="13826" width="23.7109375" style="33" customWidth="1"/>
    <col min="13827" max="13827" width="13.42578125" style="33" customWidth="1"/>
    <col min="13828" max="13828" width="29.85546875" style="33" customWidth="1"/>
    <col min="13829" max="13829" width="33.5703125" style="33" customWidth="1"/>
    <col min="13830" max="13830" width="13.7109375" style="33" customWidth="1"/>
    <col min="13831" max="13831" width="13.5703125" style="33" customWidth="1"/>
    <col min="13832" max="13832" width="22.140625" style="33" customWidth="1"/>
    <col min="13833" max="13833" width="9.5703125" style="33" customWidth="1"/>
    <col min="13834" max="13834" width="37" style="33" customWidth="1"/>
    <col min="13835" max="13835" width="16.5703125" style="33" customWidth="1"/>
    <col min="13836" max="13836" width="11.42578125" style="33"/>
    <col min="13837" max="13837" width="33.140625" style="33" customWidth="1"/>
    <col min="13838" max="13838" width="13" style="33" customWidth="1"/>
    <col min="13839" max="13839" width="16.28515625" style="33" customWidth="1"/>
    <col min="13840" max="13840" width="13" style="33" customWidth="1"/>
    <col min="13841" max="13841" width="13.42578125" style="33" customWidth="1"/>
    <col min="13842" max="13842" width="0.5703125" style="33" customWidth="1"/>
    <col min="13843" max="13843" width="8.85546875" style="33" customWidth="1"/>
    <col min="13844" max="13844" width="49.28515625" style="33" customWidth="1"/>
    <col min="13845" max="13845" width="8.5703125" style="33" customWidth="1"/>
    <col min="13846" max="13846" width="18.140625" style="33" customWidth="1"/>
    <col min="13847" max="13847" width="15.140625" style="33" customWidth="1"/>
    <col min="13848" max="13848" width="12.140625" style="33" customWidth="1"/>
    <col min="13849" max="13849" width="11.28515625" style="33" customWidth="1"/>
    <col min="13850" max="13850" width="19.140625" style="33" customWidth="1"/>
    <col min="13851" max="13852" width="0" style="33" hidden="1" customWidth="1"/>
    <col min="13853" max="13853" width="21.5703125" style="33" customWidth="1"/>
    <col min="13854" max="13855" width="0" style="33" hidden="1" customWidth="1"/>
    <col min="13856" max="13857" width="20.7109375" style="33" customWidth="1"/>
    <col min="13858" max="13862" width="0" style="33" hidden="1" customWidth="1"/>
    <col min="13863" max="13866" width="12.7109375" style="33" customWidth="1"/>
    <col min="13867" max="13867" width="26.85546875" style="33" customWidth="1"/>
    <col min="13868" max="13868" width="75.85546875" style="33" customWidth="1"/>
    <col min="13869" max="14080" width="11.42578125" style="33"/>
    <col min="14081" max="14081" width="11.140625" style="33" customWidth="1"/>
    <col min="14082" max="14082" width="23.7109375" style="33" customWidth="1"/>
    <col min="14083" max="14083" width="13.42578125" style="33" customWidth="1"/>
    <col min="14084" max="14084" width="29.85546875" style="33" customWidth="1"/>
    <col min="14085" max="14085" width="33.5703125" style="33" customWidth="1"/>
    <col min="14086" max="14086" width="13.7109375" style="33" customWidth="1"/>
    <col min="14087" max="14087" width="13.5703125" style="33" customWidth="1"/>
    <col min="14088" max="14088" width="22.140625" style="33" customWidth="1"/>
    <col min="14089" max="14089" width="9.5703125" style="33" customWidth="1"/>
    <col min="14090" max="14090" width="37" style="33" customWidth="1"/>
    <col min="14091" max="14091" width="16.5703125" style="33" customWidth="1"/>
    <col min="14092" max="14092" width="11.42578125" style="33"/>
    <col min="14093" max="14093" width="33.140625" style="33" customWidth="1"/>
    <col min="14094" max="14094" width="13" style="33" customWidth="1"/>
    <col min="14095" max="14095" width="16.28515625" style="33" customWidth="1"/>
    <col min="14096" max="14096" width="13" style="33" customWidth="1"/>
    <col min="14097" max="14097" width="13.42578125" style="33" customWidth="1"/>
    <col min="14098" max="14098" width="0.5703125" style="33" customWidth="1"/>
    <col min="14099" max="14099" width="8.85546875" style="33" customWidth="1"/>
    <col min="14100" max="14100" width="49.28515625" style="33" customWidth="1"/>
    <col min="14101" max="14101" width="8.5703125" style="33" customWidth="1"/>
    <col min="14102" max="14102" width="18.140625" style="33" customWidth="1"/>
    <col min="14103" max="14103" width="15.140625" style="33" customWidth="1"/>
    <col min="14104" max="14104" width="12.140625" style="33" customWidth="1"/>
    <col min="14105" max="14105" width="11.28515625" style="33" customWidth="1"/>
    <col min="14106" max="14106" width="19.140625" style="33" customWidth="1"/>
    <col min="14107" max="14108" width="0" style="33" hidden="1" customWidth="1"/>
    <col min="14109" max="14109" width="21.5703125" style="33" customWidth="1"/>
    <col min="14110" max="14111" width="0" style="33" hidden="1" customWidth="1"/>
    <col min="14112" max="14113" width="20.7109375" style="33" customWidth="1"/>
    <col min="14114" max="14118" width="0" style="33" hidden="1" customWidth="1"/>
    <col min="14119" max="14122" width="12.7109375" style="33" customWidth="1"/>
    <col min="14123" max="14123" width="26.85546875" style="33" customWidth="1"/>
    <col min="14124" max="14124" width="75.85546875" style="33" customWidth="1"/>
    <col min="14125" max="14336" width="11.42578125" style="33"/>
    <col min="14337" max="14337" width="11.140625" style="33" customWidth="1"/>
    <col min="14338" max="14338" width="23.7109375" style="33" customWidth="1"/>
    <col min="14339" max="14339" width="13.42578125" style="33" customWidth="1"/>
    <col min="14340" max="14340" width="29.85546875" style="33" customWidth="1"/>
    <col min="14341" max="14341" width="33.5703125" style="33" customWidth="1"/>
    <col min="14342" max="14342" width="13.7109375" style="33" customWidth="1"/>
    <col min="14343" max="14343" width="13.5703125" style="33" customWidth="1"/>
    <col min="14344" max="14344" width="22.140625" style="33" customWidth="1"/>
    <col min="14345" max="14345" width="9.5703125" style="33" customWidth="1"/>
    <col min="14346" max="14346" width="37" style="33" customWidth="1"/>
    <col min="14347" max="14347" width="16.5703125" style="33" customWidth="1"/>
    <col min="14348" max="14348" width="11.42578125" style="33"/>
    <col min="14349" max="14349" width="33.140625" style="33" customWidth="1"/>
    <col min="14350" max="14350" width="13" style="33" customWidth="1"/>
    <col min="14351" max="14351" width="16.28515625" style="33" customWidth="1"/>
    <col min="14352" max="14352" width="13" style="33" customWidth="1"/>
    <col min="14353" max="14353" width="13.42578125" style="33" customWidth="1"/>
    <col min="14354" max="14354" width="0.5703125" style="33" customWidth="1"/>
    <col min="14355" max="14355" width="8.85546875" style="33" customWidth="1"/>
    <col min="14356" max="14356" width="49.28515625" style="33" customWidth="1"/>
    <col min="14357" max="14357" width="8.5703125" style="33" customWidth="1"/>
    <col min="14358" max="14358" width="18.140625" style="33" customWidth="1"/>
    <col min="14359" max="14359" width="15.140625" style="33" customWidth="1"/>
    <col min="14360" max="14360" width="12.140625" style="33" customWidth="1"/>
    <col min="14361" max="14361" width="11.28515625" style="33" customWidth="1"/>
    <col min="14362" max="14362" width="19.140625" style="33" customWidth="1"/>
    <col min="14363" max="14364" width="0" style="33" hidden="1" customWidth="1"/>
    <col min="14365" max="14365" width="21.5703125" style="33" customWidth="1"/>
    <col min="14366" max="14367" width="0" style="33" hidden="1" customWidth="1"/>
    <col min="14368" max="14369" width="20.7109375" style="33" customWidth="1"/>
    <col min="14370" max="14374" width="0" style="33" hidden="1" customWidth="1"/>
    <col min="14375" max="14378" width="12.7109375" style="33" customWidth="1"/>
    <col min="14379" max="14379" width="26.85546875" style="33" customWidth="1"/>
    <col min="14380" max="14380" width="75.85546875" style="33" customWidth="1"/>
    <col min="14381" max="14592" width="11.42578125" style="33"/>
    <col min="14593" max="14593" width="11.140625" style="33" customWidth="1"/>
    <col min="14594" max="14594" width="23.7109375" style="33" customWidth="1"/>
    <col min="14595" max="14595" width="13.42578125" style="33" customWidth="1"/>
    <col min="14596" max="14596" width="29.85546875" style="33" customWidth="1"/>
    <col min="14597" max="14597" width="33.5703125" style="33" customWidth="1"/>
    <col min="14598" max="14598" width="13.7109375" style="33" customWidth="1"/>
    <col min="14599" max="14599" width="13.5703125" style="33" customWidth="1"/>
    <col min="14600" max="14600" width="22.140625" style="33" customWidth="1"/>
    <col min="14601" max="14601" width="9.5703125" style="33" customWidth="1"/>
    <col min="14602" max="14602" width="37" style="33" customWidth="1"/>
    <col min="14603" max="14603" width="16.5703125" style="33" customWidth="1"/>
    <col min="14604" max="14604" width="11.42578125" style="33"/>
    <col min="14605" max="14605" width="33.140625" style="33" customWidth="1"/>
    <col min="14606" max="14606" width="13" style="33" customWidth="1"/>
    <col min="14607" max="14607" width="16.28515625" style="33" customWidth="1"/>
    <col min="14608" max="14608" width="13" style="33" customWidth="1"/>
    <col min="14609" max="14609" width="13.42578125" style="33" customWidth="1"/>
    <col min="14610" max="14610" width="0.5703125" style="33" customWidth="1"/>
    <col min="14611" max="14611" width="8.85546875" style="33" customWidth="1"/>
    <col min="14612" max="14612" width="49.28515625" style="33" customWidth="1"/>
    <col min="14613" max="14613" width="8.5703125" style="33" customWidth="1"/>
    <col min="14614" max="14614" width="18.140625" style="33" customWidth="1"/>
    <col min="14615" max="14615" width="15.140625" style="33" customWidth="1"/>
    <col min="14616" max="14616" width="12.140625" style="33" customWidth="1"/>
    <col min="14617" max="14617" width="11.28515625" style="33" customWidth="1"/>
    <col min="14618" max="14618" width="19.140625" style="33" customWidth="1"/>
    <col min="14619" max="14620" width="0" style="33" hidden="1" customWidth="1"/>
    <col min="14621" max="14621" width="21.5703125" style="33" customWidth="1"/>
    <col min="14622" max="14623" width="0" style="33" hidden="1" customWidth="1"/>
    <col min="14624" max="14625" width="20.7109375" style="33" customWidth="1"/>
    <col min="14626" max="14630" width="0" style="33" hidden="1" customWidth="1"/>
    <col min="14631" max="14634" width="12.7109375" style="33" customWidth="1"/>
    <col min="14635" max="14635" width="26.85546875" style="33" customWidth="1"/>
    <col min="14636" max="14636" width="75.85546875" style="33" customWidth="1"/>
    <col min="14637" max="14848" width="11.42578125" style="33"/>
    <col min="14849" max="14849" width="11.140625" style="33" customWidth="1"/>
    <col min="14850" max="14850" width="23.7109375" style="33" customWidth="1"/>
    <col min="14851" max="14851" width="13.42578125" style="33" customWidth="1"/>
    <col min="14852" max="14852" width="29.85546875" style="33" customWidth="1"/>
    <col min="14853" max="14853" width="33.5703125" style="33" customWidth="1"/>
    <col min="14854" max="14854" width="13.7109375" style="33" customWidth="1"/>
    <col min="14855" max="14855" width="13.5703125" style="33" customWidth="1"/>
    <col min="14856" max="14856" width="22.140625" style="33" customWidth="1"/>
    <col min="14857" max="14857" width="9.5703125" style="33" customWidth="1"/>
    <col min="14858" max="14858" width="37" style="33" customWidth="1"/>
    <col min="14859" max="14859" width="16.5703125" style="33" customWidth="1"/>
    <col min="14860" max="14860" width="11.42578125" style="33"/>
    <col min="14861" max="14861" width="33.140625" style="33" customWidth="1"/>
    <col min="14862" max="14862" width="13" style="33" customWidth="1"/>
    <col min="14863" max="14863" width="16.28515625" style="33" customWidth="1"/>
    <col min="14864" max="14864" width="13" style="33" customWidth="1"/>
    <col min="14865" max="14865" width="13.42578125" style="33" customWidth="1"/>
    <col min="14866" max="14866" width="0.5703125" style="33" customWidth="1"/>
    <col min="14867" max="14867" width="8.85546875" style="33" customWidth="1"/>
    <col min="14868" max="14868" width="49.28515625" style="33" customWidth="1"/>
    <col min="14869" max="14869" width="8.5703125" style="33" customWidth="1"/>
    <col min="14870" max="14870" width="18.140625" style="33" customWidth="1"/>
    <col min="14871" max="14871" width="15.140625" style="33" customWidth="1"/>
    <col min="14872" max="14872" width="12.140625" style="33" customWidth="1"/>
    <col min="14873" max="14873" width="11.28515625" style="33" customWidth="1"/>
    <col min="14874" max="14874" width="19.140625" style="33" customWidth="1"/>
    <col min="14875" max="14876" width="0" style="33" hidden="1" customWidth="1"/>
    <col min="14877" max="14877" width="21.5703125" style="33" customWidth="1"/>
    <col min="14878" max="14879" width="0" style="33" hidden="1" customWidth="1"/>
    <col min="14880" max="14881" width="20.7109375" style="33" customWidth="1"/>
    <col min="14882" max="14886" width="0" style="33" hidden="1" customWidth="1"/>
    <col min="14887" max="14890" width="12.7109375" style="33" customWidth="1"/>
    <col min="14891" max="14891" width="26.85546875" style="33" customWidth="1"/>
    <col min="14892" max="14892" width="75.85546875" style="33" customWidth="1"/>
    <col min="14893" max="15104" width="11.42578125" style="33"/>
    <col min="15105" max="15105" width="11.140625" style="33" customWidth="1"/>
    <col min="15106" max="15106" width="23.7109375" style="33" customWidth="1"/>
    <col min="15107" max="15107" width="13.42578125" style="33" customWidth="1"/>
    <col min="15108" max="15108" width="29.85546875" style="33" customWidth="1"/>
    <col min="15109" max="15109" width="33.5703125" style="33" customWidth="1"/>
    <col min="15110" max="15110" width="13.7109375" style="33" customWidth="1"/>
    <col min="15111" max="15111" width="13.5703125" style="33" customWidth="1"/>
    <col min="15112" max="15112" width="22.140625" style="33" customWidth="1"/>
    <col min="15113" max="15113" width="9.5703125" style="33" customWidth="1"/>
    <col min="15114" max="15114" width="37" style="33" customWidth="1"/>
    <col min="15115" max="15115" width="16.5703125" style="33" customWidth="1"/>
    <col min="15116" max="15116" width="11.42578125" style="33"/>
    <col min="15117" max="15117" width="33.140625" style="33" customWidth="1"/>
    <col min="15118" max="15118" width="13" style="33" customWidth="1"/>
    <col min="15119" max="15119" width="16.28515625" style="33" customWidth="1"/>
    <col min="15120" max="15120" width="13" style="33" customWidth="1"/>
    <col min="15121" max="15121" width="13.42578125" style="33" customWidth="1"/>
    <col min="15122" max="15122" width="0.5703125" style="33" customWidth="1"/>
    <col min="15123" max="15123" width="8.85546875" style="33" customWidth="1"/>
    <col min="15124" max="15124" width="49.28515625" style="33" customWidth="1"/>
    <col min="15125" max="15125" width="8.5703125" style="33" customWidth="1"/>
    <col min="15126" max="15126" width="18.140625" style="33" customWidth="1"/>
    <col min="15127" max="15127" width="15.140625" style="33" customWidth="1"/>
    <col min="15128" max="15128" width="12.140625" style="33" customWidth="1"/>
    <col min="15129" max="15129" width="11.28515625" style="33" customWidth="1"/>
    <col min="15130" max="15130" width="19.140625" style="33" customWidth="1"/>
    <col min="15131" max="15132" width="0" style="33" hidden="1" customWidth="1"/>
    <col min="15133" max="15133" width="21.5703125" style="33" customWidth="1"/>
    <col min="15134" max="15135" width="0" style="33" hidden="1" customWidth="1"/>
    <col min="15136" max="15137" width="20.7109375" style="33" customWidth="1"/>
    <col min="15138" max="15142" width="0" style="33" hidden="1" customWidth="1"/>
    <col min="15143" max="15146" width="12.7109375" style="33" customWidth="1"/>
    <col min="15147" max="15147" width="26.85546875" style="33" customWidth="1"/>
    <col min="15148" max="15148" width="75.85546875" style="33" customWidth="1"/>
    <col min="15149" max="15360" width="11.42578125" style="33"/>
    <col min="15361" max="15361" width="11.140625" style="33" customWidth="1"/>
    <col min="15362" max="15362" width="23.7109375" style="33" customWidth="1"/>
    <col min="15363" max="15363" width="13.42578125" style="33" customWidth="1"/>
    <col min="15364" max="15364" width="29.85546875" style="33" customWidth="1"/>
    <col min="15365" max="15365" width="33.5703125" style="33" customWidth="1"/>
    <col min="15366" max="15366" width="13.7109375" style="33" customWidth="1"/>
    <col min="15367" max="15367" width="13.5703125" style="33" customWidth="1"/>
    <col min="15368" max="15368" width="22.140625" style="33" customWidth="1"/>
    <col min="15369" max="15369" width="9.5703125" style="33" customWidth="1"/>
    <col min="15370" max="15370" width="37" style="33" customWidth="1"/>
    <col min="15371" max="15371" width="16.5703125" style="33" customWidth="1"/>
    <col min="15372" max="15372" width="11.42578125" style="33"/>
    <col min="15373" max="15373" width="33.140625" style="33" customWidth="1"/>
    <col min="15374" max="15374" width="13" style="33" customWidth="1"/>
    <col min="15375" max="15375" width="16.28515625" style="33" customWidth="1"/>
    <col min="15376" max="15376" width="13" style="33" customWidth="1"/>
    <col min="15377" max="15377" width="13.42578125" style="33" customWidth="1"/>
    <col min="15378" max="15378" width="0.5703125" style="33" customWidth="1"/>
    <col min="15379" max="15379" width="8.85546875" style="33" customWidth="1"/>
    <col min="15380" max="15380" width="49.28515625" style="33" customWidth="1"/>
    <col min="15381" max="15381" width="8.5703125" style="33" customWidth="1"/>
    <col min="15382" max="15382" width="18.140625" style="33" customWidth="1"/>
    <col min="15383" max="15383" width="15.140625" style="33" customWidth="1"/>
    <col min="15384" max="15384" width="12.140625" style="33" customWidth="1"/>
    <col min="15385" max="15385" width="11.28515625" style="33" customWidth="1"/>
    <col min="15386" max="15386" width="19.140625" style="33" customWidth="1"/>
    <col min="15387" max="15388" width="0" style="33" hidden="1" customWidth="1"/>
    <col min="15389" max="15389" width="21.5703125" style="33" customWidth="1"/>
    <col min="15390" max="15391" width="0" style="33" hidden="1" customWidth="1"/>
    <col min="15392" max="15393" width="20.7109375" style="33" customWidth="1"/>
    <col min="15394" max="15398" width="0" style="33" hidden="1" customWidth="1"/>
    <col min="15399" max="15402" width="12.7109375" style="33" customWidth="1"/>
    <col min="15403" max="15403" width="26.85546875" style="33" customWidth="1"/>
    <col min="15404" max="15404" width="75.85546875" style="33" customWidth="1"/>
    <col min="15405" max="15616" width="11.42578125" style="33"/>
    <col min="15617" max="15617" width="11.140625" style="33" customWidth="1"/>
    <col min="15618" max="15618" width="23.7109375" style="33" customWidth="1"/>
    <col min="15619" max="15619" width="13.42578125" style="33" customWidth="1"/>
    <col min="15620" max="15620" width="29.85546875" style="33" customWidth="1"/>
    <col min="15621" max="15621" width="33.5703125" style="33" customWidth="1"/>
    <col min="15622" max="15622" width="13.7109375" style="33" customWidth="1"/>
    <col min="15623" max="15623" width="13.5703125" style="33" customWidth="1"/>
    <col min="15624" max="15624" width="22.140625" style="33" customWidth="1"/>
    <col min="15625" max="15625" width="9.5703125" style="33" customWidth="1"/>
    <col min="15626" max="15626" width="37" style="33" customWidth="1"/>
    <col min="15627" max="15627" width="16.5703125" style="33" customWidth="1"/>
    <col min="15628" max="15628" width="11.42578125" style="33"/>
    <col min="15629" max="15629" width="33.140625" style="33" customWidth="1"/>
    <col min="15630" max="15630" width="13" style="33" customWidth="1"/>
    <col min="15631" max="15631" width="16.28515625" style="33" customWidth="1"/>
    <col min="15632" max="15632" width="13" style="33" customWidth="1"/>
    <col min="15633" max="15633" width="13.42578125" style="33" customWidth="1"/>
    <col min="15634" max="15634" width="0.5703125" style="33" customWidth="1"/>
    <col min="15635" max="15635" width="8.85546875" style="33" customWidth="1"/>
    <col min="15636" max="15636" width="49.28515625" style="33" customWidth="1"/>
    <col min="15637" max="15637" width="8.5703125" style="33" customWidth="1"/>
    <col min="15638" max="15638" width="18.140625" style="33" customWidth="1"/>
    <col min="15639" max="15639" width="15.140625" style="33" customWidth="1"/>
    <col min="15640" max="15640" width="12.140625" style="33" customWidth="1"/>
    <col min="15641" max="15641" width="11.28515625" style="33" customWidth="1"/>
    <col min="15642" max="15642" width="19.140625" style="33" customWidth="1"/>
    <col min="15643" max="15644" width="0" style="33" hidden="1" customWidth="1"/>
    <col min="15645" max="15645" width="21.5703125" style="33" customWidth="1"/>
    <col min="15646" max="15647" width="0" style="33" hidden="1" customWidth="1"/>
    <col min="15648" max="15649" width="20.7109375" style="33" customWidth="1"/>
    <col min="15650" max="15654" width="0" style="33" hidden="1" customWidth="1"/>
    <col min="15655" max="15658" width="12.7109375" style="33" customWidth="1"/>
    <col min="15659" max="15659" width="26.85546875" style="33" customWidth="1"/>
    <col min="15660" max="15660" width="75.85546875" style="33" customWidth="1"/>
    <col min="15661" max="15872" width="11.42578125" style="33"/>
    <col min="15873" max="15873" width="11.140625" style="33" customWidth="1"/>
    <col min="15874" max="15874" width="23.7109375" style="33" customWidth="1"/>
    <col min="15875" max="15875" width="13.42578125" style="33" customWidth="1"/>
    <col min="15876" max="15876" width="29.85546875" style="33" customWidth="1"/>
    <col min="15877" max="15877" width="33.5703125" style="33" customWidth="1"/>
    <col min="15878" max="15878" width="13.7109375" style="33" customWidth="1"/>
    <col min="15879" max="15879" width="13.5703125" style="33" customWidth="1"/>
    <col min="15880" max="15880" width="22.140625" style="33" customWidth="1"/>
    <col min="15881" max="15881" width="9.5703125" style="33" customWidth="1"/>
    <col min="15882" max="15882" width="37" style="33" customWidth="1"/>
    <col min="15883" max="15883" width="16.5703125" style="33" customWidth="1"/>
    <col min="15884" max="15884" width="11.42578125" style="33"/>
    <col min="15885" max="15885" width="33.140625" style="33" customWidth="1"/>
    <col min="15886" max="15886" width="13" style="33" customWidth="1"/>
    <col min="15887" max="15887" width="16.28515625" style="33" customWidth="1"/>
    <col min="15888" max="15888" width="13" style="33" customWidth="1"/>
    <col min="15889" max="15889" width="13.42578125" style="33" customWidth="1"/>
    <col min="15890" max="15890" width="0.5703125" style="33" customWidth="1"/>
    <col min="15891" max="15891" width="8.85546875" style="33" customWidth="1"/>
    <col min="15892" max="15892" width="49.28515625" style="33" customWidth="1"/>
    <col min="15893" max="15893" width="8.5703125" style="33" customWidth="1"/>
    <col min="15894" max="15894" width="18.140625" style="33" customWidth="1"/>
    <col min="15895" max="15895" width="15.140625" style="33" customWidth="1"/>
    <col min="15896" max="15896" width="12.140625" style="33" customWidth="1"/>
    <col min="15897" max="15897" width="11.28515625" style="33" customWidth="1"/>
    <col min="15898" max="15898" width="19.140625" style="33" customWidth="1"/>
    <col min="15899" max="15900" width="0" style="33" hidden="1" customWidth="1"/>
    <col min="15901" max="15901" width="21.5703125" style="33" customWidth="1"/>
    <col min="15902" max="15903" width="0" style="33" hidden="1" customWidth="1"/>
    <col min="15904" max="15905" width="20.7109375" style="33" customWidth="1"/>
    <col min="15906" max="15910" width="0" style="33" hidden="1" customWidth="1"/>
    <col min="15911" max="15914" width="12.7109375" style="33" customWidth="1"/>
    <col min="15915" max="15915" width="26.85546875" style="33" customWidth="1"/>
    <col min="15916" max="15916" width="75.85546875" style="33" customWidth="1"/>
    <col min="15917" max="16128" width="11.42578125" style="33"/>
    <col min="16129" max="16129" width="11.140625" style="33" customWidth="1"/>
    <col min="16130" max="16130" width="23.7109375" style="33" customWidth="1"/>
    <col min="16131" max="16131" width="13.42578125" style="33" customWidth="1"/>
    <col min="16132" max="16132" width="29.85546875" style="33" customWidth="1"/>
    <col min="16133" max="16133" width="33.5703125" style="33" customWidth="1"/>
    <col min="16134" max="16134" width="13.7109375" style="33" customWidth="1"/>
    <col min="16135" max="16135" width="13.5703125" style="33" customWidth="1"/>
    <col min="16136" max="16136" width="22.140625" style="33" customWidth="1"/>
    <col min="16137" max="16137" width="9.5703125" style="33" customWidth="1"/>
    <col min="16138" max="16138" width="37" style="33" customWidth="1"/>
    <col min="16139" max="16139" width="16.5703125" style="33" customWidth="1"/>
    <col min="16140" max="16140" width="11.42578125" style="33"/>
    <col min="16141" max="16141" width="33.140625" style="33" customWidth="1"/>
    <col min="16142" max="16142" width="13" style="33" customWidth="1"/>
    <col min="16143" max="16143" width="16.28515625" style="33" customWidth="1"/>
    <col min="16144" max="16144" width="13" style="33" customWidth="1"/>
    <col min="16145" max="16145" width="13.42578125" style="33" customWidth="1"/>
    <col min="16146" max="16146" width="0.5703125" style="33" customWidth="1"/>
    <col min="16147" max="16147" width="8.85546875" style="33" customWidth="1"/>
    <col min="16148" max="16148" width="49.28515625" style="33" customWidth="1"/>
    <col min="16149" max="16149" width="8.5703125" style="33" customWidth="1"/>
    <col min="16150" max="16150" width="18.140625" style="33" customWidth="1"/>
    <col min="16151" max="16151" width="15.140625" style="33" customWidth="1"/>
    <col min="16152" max="16152" width="12.140625" style="33" customWidth="1"/>
    <col min="16153" max="16153" width="11.28515625" style="33" customWidth="1"/>
    <col min="16154" max="16154" width="19.140625" style="33" customWidth="1"/>
    <col min="16155" max="16156" width="0" style="33" hidden="1" customWidth="1"/>
    <col min="16157" max="16157" width="21.5703125" style="33" customWidth="1"/>
    <col min="16158" max="16159" width="0" style="33" hidden="1" customWidth="1"/>
    <col min="16160" max="16161" width="20.7109375" style="33" customWidth="1"/>
    <col min="16162" max="16166" width="0" style="33" hidden="1" customWidth="1"/>
    <col min="16167" max="16170" width="12.7109375" style="33" customWidth="1"/>
    <col min="16171" max="16171" width="26.85546875" style="33" customWidth="1"/>
    <col min="16172" max="16172" width="75.85546875" style="33" customWidth="1"/>
    <col min="16173" max="16384" width="11.42578125" style="33"/>
  </cols>
  <sheetData>
    <row r="1" spans="3:43" ht="0.95" hidden="1" customHeight="1"/>
    <row r="2" spans="3:43" ht="0.95" hidden="1" customHeight="1">
      <c r="C2" s="29" t="s">
        <v>134</v>
      </c>
      <c r="F2" s="29" t="s">
        <v>135</v>
      </c>
      <c r="G2" s="29" t="s">
        <v>136</v>
      </c>
      <c r="K2" s="29" t="s">
        <v>137</v>
      </c>
      <c r="L2" s="30" t="s">
        <v>138</v>
      </c>
      <c r="N2" s="30">
        <v>1</v>
      </c>
      <c r="O2" s="30">
        <v>1</v>
      </c>
      <c r="Q2" s="30" t="s">
        <v>139</v>
      </c>
      <c r="U2" s="30" t="s">
        <v>140</v>
      </c>
      <c r="V2" s="30" t="s">
        <v>139</v>
      </c>
      <c r="Z2" s="30" t="s">
        <v>141</v>
      </c>
      <c r="AF2" s="30">
        <v>1</v>
      </c>
      <c r="AG2" s="30">
        <v>1</v>
      </c>
    </row>
    <row r="3" spans="3:43" ht="0.95" hidden="1" customHeight="1">
      <c r="C3" s="29" t="s">
        <v>142</v>
      </c>
      <c r="F3" s="29" t="s">
        <v>143</v>
      </c>
      <c r="G3" s="29" t="s">
        <v>144</v>
      </c>
      <c r="K3" s="29" t="s">
        <v>145</v>
      </c>
      <c r="L3" s="30" t="s">
        <v>146</v>
      </c>
      <c r="N3" s="30">
        <v>2</v>
      </c>
      <c r="O3" s="30">
        <v>2</v>
      </c>
      <c r="Q3" s="30" t="s">
        <v>147</v>
      </c>
      <c r="U3" s="30" t="s">
        <v>148</v>
      </c>
      <c r="V3" s="30" t="s">
        <v>147</v>
      </c>
      <c r="Z3" s="30" t="s">
        <v>149</v>
      </c>
      <c r="AF3" s="30">
        <v>2</v>
      </c>
      <c r="AG3" s="30">
        <v>2</v>
      </c>
      <c r="AQ3" s="29" t="s">
        <v>150</v>
      </c>
    </row>
    <row r="4" spans="3:43" ht="0.95" hidden="1" customHeight="1">
      <c r="C4" s="29" t="s">
        <v>151</v>
      </c>
      <c r="F4" s="29" t="s">
        <v>152</v>
      </c>
      <c r="G4" s="29" t="s">
        <v>153</v>
      </c>
      <c r="K4" s="29" t="s">
        <v>154</v>
      </c>
      <c r="N4" s="30">
        <v>3</v>
      </c>
      <c r="O4" s="30">
        <v>3</v>
      </c>
      <c r="U4" s="30" t="s">
        <v>155</v>
      </c>
      <c r="AF4" s="30">
        <v>3</v>
      </c>
      <c r="AG4" s="30">
        <v>3</v>
      </c>
      <c r="AQ4" s="29" t="s">
        <v>156</v>
      </c>
    </row>
    <row r="5" spans="3:43" ht="0.95" hidden="1" customHeight="1">
      <c r="C5" s="29" t="s">
        <v>157</v>
      </c>
      <c r="G5" s="29" t="s">
        <v>158</v>
      </c>
      <c r="K5" s="29" t="s">
        <v>159</v>
      </c>
      <c r="N5" s="30">
        <v>4</v>
      </c>
      <c r="O5" s="30">
        <v>4</v>
      </c>
      <c r="AF5" s="30">
        <v>4</v>
      </c>
      <c r="AG5" s="30">
        <v>4</v>
      </c>
      <c r="AQ5" s="29" t="s">
        <v>160</v>
      </c>
    </row>
    <row r="6" spans="3:43" ht="0.95" hidden="1" customHeight="1">
      <c r="G6" s="29" t="s">
        <v>161</v>
      </c>
      <c r="K6" s="29" t="s">
        <v>162</v>
      </c>
      <c r="N6" s="30">
        <v>5</v>
      </c>
      <c r="O6" s="30">
        <v>5</v>
      </c>
      <c r="AF6" s="30">
        <v>5</v>
      </c>
      <c r="AG6" s="30">
        <v>5</v>
      </c>
      <c r="AQ6" s="29" t="s">
        <v>163</v>
      </c>
    </row>
    <row r="7" spans="3:43" ht="0.95" hidden="1" customHeight="1">
      <c r="G7" s="29" t="s">
        <v>164</v>
      </c>
      <c r="K7" s="29" t="s">
        <v>165</v>
      </c>
      <c r="N7" s="30">
        <v>6</v>
      </c>
      <c r="O7" s="30">
        <v>6</v>
      </c>
      <c r="AF7" s="30">
        <v>6</v>
      </c>
      <c r="AG7" s="30">
        <v>6</v>
      </c>
      <c r="AQ7" s="29" t="s">
        <v>166</v>
      </c>
    </row>
    <row r="8" spans="3:43" ht="0.95" hidden="1" customHeight="1">
      <c r="G8" s="29" t="s">
        <v>167</v>
      </c>
      <c r="K8" s="29" t="s">
        <v>168</v>
      </c>
      <c r="N8" s="30">
        <v>7</v>
      </c>
      <c r="O8" s="30">
        <v>7</v>
      </c>
      <c r="AF8" s="30">
        <v>7</v>
      </c>
      <c r="AG8" s="30">
        <v>7</v>
      </c>
    </row>
    <row r="9" spans="3:43" ht="0.95" hidden="1" customHeight="1">
      <c r="G9" s="29" t="s">
        <v>169</v>
      </c>
      <c r="N9" s="30">
        <v>8</v>
      </c>
      <c r="O9" s="30">
        <v>8</v>
      </c>
      <c r="AF9" s="30">
        <v>8</v>
      </c>
      <c r="AG9" s="30">
        <v>8</v>
      </c>
    </row>
    <row r="10" spans="3:43" ht="0.95" hidden="1" customHeight="1">
      <c r="G10" s="29" t="s">
        <v>170</v>
      </c>
      <c r="N10" s="30">
        <v>9</v>
      </c>
      <c r="O10" s="30">
        <v>9</v>
      </c>
      <c r="AF10" s="30">
        <v>9</v>
      </c>
      <c r="AG10" s="30">
        <v>9</v>
      </c>
    </row>
    <row r="11" spans="3:43" ht="0.95" hidden="1" customHeight="1">
      <c r="G11" s="29" t="s">
        <v>171</v>
      </c>
      <c r="N11" s="30">
        <v>10</v>
      </c>
      <c r="O11" s="30">
        <v>10</v>
      </c>
      <c r="AF11" s="30">
        <v>10</v>
      </c>
      <c r="AG11" s="30">
        <v>10</v>
      </c>
    </row>
    <row r="12" spans="3:43" ht="0.95" hidden="1" customHeight="1">
      <c r="G12" s="29" t="s">
        <v>172</v>
      </c>
      <c r="O12" s="30"/>
    </row>
    <row r="13" spans="3:43" ht="0.95" hidden="1" customHeight="1">
      <c r="G13" s="29" t="s">
        <v>173</v>
      </c>
      <c r="I13" s="29" t="b">
        <f>IF(Matriz_V8!AR28="","")</f>
        <v>0</v>
      </c>
      <c r="M13" s="33"/>
      <c r="O13" s="30"/>
    </row>
    <row r="14" spans="3:43" ht="0.95" hidden="1" customHeight="1">
      <c r="G14" s="29" t="s">
        <v>174</v>
      </c>
      <c r="H14" s="29" t="b">
        <f>IF(Matriz_V8!J33="","")</f>
        <v>0</v>
      </c>
      <c r="M14" s="33"/>
      <c r="O14" s="30"/>
    </row>
    <row r="15" spans="3:43" ht="0.95" hidden="1" customHeight="1">
      <c r="G15" s="29" t="s">
        <v>175</v>
      </c>
      <c r="M15" s="33"/>
      <c r="O15" s="30"/>
    </row>
    <row r="16" spans="3:43" ht="0.95" hidden="1" customHeight="1">
      <c r="M16" s="33"/>
      <c r="O16" s="30"/>
    </row>
    <row r="17" spans="1:44">
      <c r="A17" s="34">
        <v>40577</v>
      </c>
      <c r="J17" s="35" t="s">
        <v>176</v>
      </c>
      <c r="M17" s="33"/>
    </row>
    <row r="18" spans="1:44" ht="28.5" customHeight="1">
      <c r="I18" s="36"/>
      <c r="L18" s="33"/>
      <c r="M18" s="33"/>
      <c r="AM18" s="37"/>
      <c r="AN18" s="37"/>
      <c r="AO18" s="37"/>
      <c r="AP18" s="37"/>
    </row>
    <row r="19" spans="1:44" ht="28.5" customHeight="1">
      <c r="G19" s="38" t="s">
        <v>177</v>
      </c>
      <c r="H19" s="39"/>
      <c r="J19" s="40"/>
      <c r="K19" s="41"/>
      <c r="L19" s="42"/>
      <c r="M19" s="33"/>
      <c r="O19" s="30"/>
    </row>
    <row r="20" spans="1:44" ht="30.75" customHeight="1">
      <c r="A20" s="300" t="s">
        <v>178</v>
      </c>
      <c r="B20" s="301"/>
      <c r="C20" s="43" t="str">
        <f>IF(E11&lt;&gt;" ",+'Información General'!E11,"")</f>
        <v>11 Educación Pública</v>
      </c>
      <c r="J20" s="302" t="str">
        <f>IF(+'Información General'!G20="","",'Información General'!G20&amp;", 
"&amp;'Información General'!C20)</f>
        <v>Ing. Jorge Armando Solís Nájera, 
Coordinador de Control Interno</v>
      </c>
      <c r="K20" s="303"/>
      <c r="L20" s="44"/>
      <c r="M20" s="33"/>
    </row>
    <row r="21" spans="1:44" ht="20.25" customHeight="1">
      <c r="G21" s="40"/>
      <c r="H21" s="40"/>
      <c r="J21" s="35" t="s">
        <v>179</v>
      </c>
      <c r="L21" s="42"/>
      <c r="M21" s="33"/>
      <c r="O21" s="30"/>
    </row>
    <row r="22" spans="1:44" ht="32.25" customHeight="1">
      <c r="B22" s="45" t="s">
        <v>180</v>
      </c>
      <c r="C22" s="304" t="str">
        <f>IF(E13&lt;&gt;" ",+'Información General'!E13,"")</f>
        <v>Instituto Duranguense de Educación para Adultos</v>
      </c>
      <c r="D22" s="305"/>
      <c r="E22" s="305"/>
      <c r="F22" s="46"/>
      <c r="G22" s="302" t="str">
        <f>IF(+'Información General'!G18="","",'Información General'!G18&amp;", 
"&amp;'Información General'!C18)</f>
        <v>Ing. Guillermo Arce Valencia, 
Titular de la Institución</v>
      </c>
      <c r="H22" s="303"/>
      <c r="J22" s="40"/>
      <c r="K22" s="47"/>
      <c r="M22" s="33"/>
    </row>
    <row r="23" spans="1:44" ht="30.75" customHeight="1">
      <c r="J23" s="302" t="str">
        <f>IF(+'Información General'!G22="","",'Información General'!G22&amp;", 
"&amp;'Información General'!C22)</f>
        <v>Ing. Eduardo Sánchez Berumen, 
  Enlace de Administración de Riesgos</v>
      </c>
      <c r="K23" s="303"/>
      <c r="M23" s="33"/>
      <c r="O23" s="30"/>
    </row>
    <row r="24" spans="1:44">
      <c r="M24" s="33"/>
    </row>
    <row r="25" spans="1:44" s="52" customFormat="1" ht="46.5" customHeight="1">
      <c r="A25" s="48" t="s">
        <v>181</v>
      </c>
      <c r="B25" s="49"/>
      <c r="C25" s="49"/>
      <c r="D25" s="49"/>
      <c r="E25" s="49"/>
      <c r="F25" s="49"/>
      <c r="G25" s="49"/>
      <c r="H25" s="49"/>
      <c r="I25" s="49"/>
      <c r="J25" s="49"/>
      <c r="K25" s="49"/>
      <c r="L25" s="49"/>
      <c r="M25" s="49"/>
      <c r="N25" s="49"/>
      <c r="O25" s="49"/>
      <c r="P25" s="49"/>
      <c r="Q25" s="306" t="s">
        <v>53</v>
      </c>
      <c r="R25" s="307"/>
      <c r="S25" s="307"/>
      <c r="T25" s="307"/>
      <c r="U25" s="307"/>
      <c r="V25" s="307"/>
      <c r="W25" s="307"/>
      <c r="X25" s="307"/>
      <c r="Y25" s="307"/>
      <c r="Z25" s="307"/>
      <c r="AA25" s="307"/>
      <c r="AB25" s="307"/>
      <c r="AC25" s="308"/>
      <c r="AD25" s="50"/>
      <c r="AE25" s="50"/>
      <c r="AF25" s="323" t="s">
        <v>182</v>
      </c>
      <c r="AG25" s="323"/>
      <c r="AH25" s="50"/>
      <c r="AI25" s="50"/>
      <c r="AJ25" s="51"/>
      <c r="AK25" s="51"/>
      <c r="AL25" s="51"/>
      <c r="AM25" s="324" t="str">
        <f>+"IV. MAPA 
DE RIESGOS    "&amp;'Información General'!D15</f>
        <v>IV. MAPA 
DE RIESGOS    2024</v>
      </c>
      <c r="AN25" s="325"/>
      <c r="AO25" s="325"/>
      <c r="AP25" s="326"/>
      <c r="AQ25" s="327" t="s">
        <v>183</v>
      </c>
      <c r="AR25" s="328"/>
    </row>
    <row r="26" spans="1:44" s="60" customFormat="1" ht="35.25" customHeight="1">
      <c r="A26" s="329" t="s">
        <v>184</v>
      </c>
      <c r="B26" s="317" t="s">
        <v>185</v>
      </c>
      <c r="C26" s="317" t="s">
        <v>186</v>
      </c>
      <c r="D26" s="317"/>
      <c r="E26" s="317" t="s">
        <v>187</v>
      </c>
      <c r="F26" s="317" t="s">
        <v>188</v>
      </c>
      <c r="G26" s="331" t="s">
        <v>189</v>
      </c>
      <c r="H26" s="331"/>
      <c r="I26" s="53" t="s">
        <v>190</v>
      </c>
      <c r="J26" s="54"/>
      <c r="K26" s="54"/>
      <c r="L26" s="54"/>
      <c r="M26" s="317" t="s">
        <v>191</v>
      </c>
      <c r="N26" s="317" t="s">
        <v>192</v>
      </c>
      <c r="O26" s="317"/>
      <c r="P26" s="317"/>
      <c r="Q26" s="317" t="s">
        <v>193</v>
      </c>
      <c r="R26" s="55">
        <f>SUM(R28:R52)</f>
        <v>3</v>
      </c>
      <c r="S26" s="56" t="s">
        <v>194</v>
      </c>
      <c r="T26" s="57"/>
      <c r="U26" s="57"/>
      <c r="V26" s="58" t="s">
        <v>195</v>
      </c>
      <c r="W26" s="58"/>
      <c r="X26" s="58"/>
      <c r="Y26" s="58"/>
      <c r="Z26" s="58"/>
      <c r="AA26" s="55"/>
      <c r="AB26" s="55"/>
      <c r="AC26" s="319" t="s">
        <v>196</v>
      </c>
      <c r="AD26" s="59"/>
      <c r="AE26" s="59"/>
      <c r="AF26" s="317" t="s">
        <v>197</v>
      </c>
      <c r="AG26" s="317"/>
      <c r="AH26" s="59"/>
      <c r="AI26" s="59"/>
      <c r="AJ26" s="55"/>
      <c r="AK26" s="55"/>
      <c r="AL26" s="55"/>
      <c r="AM26" s="321" t="s">
        <v>198</v>
      </c>
      <c r="AN26" s="322"/>
      <c r="AO26" s="322"/>
      <c r="AP26" s="322"/>
      <c r="AQ26" s="317" t="s">
        <v>199</v>
      </c>
      <c r="AR26" s="309" t="s">
        <v>200</v>
      </c>
    </row>
    <row r="27" spans="1:44" s="71" customFormat="1" ht="63" customHeight="1">
      <c r="A27" s="330"/>
      <c r="B27" s="318"/>
      <c r="C27" s="61" t="s">
        <v>201</v>
      </c>
      <c r="D27" s="61" t="s">
        <v>202</v>
      </c>
      <c r="E27" s="318"/>
      <c r="F27" s="318"/>
      <c r="G27" s="62" t="s">
        <v>201</v>
      </c>
      <c r="H27" s="61" t="s">
        <v>203</v>
      </c>
      <c r="I27" s="61" t="s">
        <v>204</v>
      </c>
      <c r="J27" s="61" t="s">
        <v>202</v>
      </c>
      <c r="K27" s="61" t="s">
        <v>205</v>
      </c>
      <c r="L27" s="61" t="s">
        <v>206</v>
      </c>
      <c r="M27" s="318"/>
      <c r="N27" s="61" t="s">
        <v>207</v>
      </c>
      <c r="O27" s="61" t="s">
        <v>208</v>
      </c>
      <c r="P27" s="61" t="s">
        <v>209</v>
      </c>
      <c r="Q27" s="318"/>
      <c r="R27" s="61">
        <f>COUNTIF(R28:R52,1)</f>
        <v>3</v>
      </c>
      <c r="S27" s="63" t="s">
        <v>210</v>
      </c>
      <c r="T27" s="63" t="s">
        <v>202</v>
      </c>
      <c r="U27" s="63" t="s">
        <v>206</v>
      </c>
      <c r="V27" s="64" t="s">
        <v>211</v>
      </c>
      <c r="W27" s="64" t="s">
        <v>212</v>
      </c>
      <c r="X27" s="64" t="s">
        <v>213</v>
      </c>
      <c r="Y27" s="64" t="s">
        <v>214</v>
      </c>
      <c r="Z27" s="61" t="s">
        <v>215</v>
      </c>
      <c r="AA27" s="61">
        <f>SUM(AA28:AA52)</f>
        <v>3</v>
      </c>
      <c r="AB27" s="61"/>
      <c r="AC27" s="320"/>
      <c r="AD27" s="65"/>
      <c r="AE27" s="65"/>
      <c r="AF27" s="61" t="s">
        <v>216</v>
      </c>
      <c r="AG27" s="61" t="s">
        <v>217</v>
      </c>
      <c r="AH27" s="65"/>
      <c r="AI27" s="65"/>
      <c r="AJ27" s="66"/>
      <c r="AK27" s="66"/>
      <c r="AL27" s="66"/>
      <c r="AM27" s="67" t="s">
        <v>218</v>
      </c>
      <c r="AN27" s="68" t="s">
        <v>219</v>
      </c>
      <c r="AO27" s="69" t="s">
        <v>220</v>
      </c>
      <c r="AP27" s="70" t="s">
        <v>221</v>
      </c>
      <c r="AQ27" s="318"/>
      <c r="AR27" s="310"/>
    </row>
    <row r="28" spans="1:44" s="78" customFormat="1" ht="17.100000000000001" customHeight="1">
      <c r="A28" s="278" t="str">
        <f>IF(E28&lt;&gt;"",'Información General'!$D$15&amp;"_"&amp;+$A$1+1,"")</f>
        <v>2024_1</v>
      </c>
      <c r="B28" s="281" t="s">
        <v>222</v>
      </c>
      <c r="C28" s="311" t="s">
        <v>157</v>
      </c>
      <c r="D28" s="311" t="s">
        <v>223</v>
      </c>
      <c r="E28" s="314" t="s">
        <v>224</v>
      </c>
      <c r="F28" s="311" t="s">
        <v>135</v>
      </c>
      <c r="G28" s="290" t="s">
        <v>164</v>
      </c>
      <c r="H28" s="229"/>
      <c r="I28" s="293">
        <v>1.1000000000000001</v>
      </c>
      <c r="J28" s="277" t="s">
        <v>225</v>
      </c>
      <c r="K28" s="271" t="s">
        <v>137</v>
      </c>
      <c r="L28" s="271" t="s">
        <v>138</v>
      </c>
      <c r="M28" s="277" t="s">
        <v>226</v>
      </c>
      <c r="N28" s="264">
        <v>4</v>
      </c>
      <c r="O28" s="264">
        <v>2</v>
      </c>
      <c r="P28" s="268" t="str">
        <f>IF(AND(N28&lt;&gt;"",O28&lt;&gt;""),IF(AND(N28&gt;5,O28&gt;5),"I",IF(AND(N28&lt;=5,O28&gt;5),"II",IF(AND(N28&gt;5,O28&lt;=5),"IV",IF(AND(N28&lt;=5,O28&lt;=5),"III")))),"")</f>
        <v>III</v>
      </c>
      <c r="Q28" s="271" t="s">
        <v>139</v>
      </c>
      <c r="R28" s="272">
        <f>IF(Q28="SI",1,IF(Q28="NO",3,0))</f>
        <v>1</v>
      </c>
      <c r="S28" s="72" t="s">
        <v>227</v>
      </c>
      <c r="T28" s="73" t="s">
        <v>228</v>
      </c>
      <c r="U28" s="74" t="s">
        <v>140</v>
      </c>
      <c r="V28" s="74" t="s">
        <v>139</v>
      </c>
      <c r="W28" s="74" t="s">
        <v>139</v>
      </c>
      <c r="X28" s="74" t="s">
        <v>139</v>
      </c>
      <c r="Y28" s="74" t="s">
        <v>139</v>
      </c>
      <c r="Z28" s="75" t="str">
        <f t="shared" ref="Z28:Z92" si="0">IF($T28&lt;&gt;"",IF(AND(V28="SI",W28="SI",X28="SI",Y28="SI"),"Suficiente",IF(OR(V28="NO",W28="NO",X28="NO",Y28="NO"),"Deficiente",IF(OR(V28="",W28="",X28="",Y28=""),"Falta Valorar el Control",""))),"")</f>
        <v>Suficiente</v>
      </c>
      <c r="AA28" s="76">
        <f t="shared" ref="AA28:AA92" si="1">IF(Z28="Suficiente",1,0)</f>
        <v>1</v>
      </c>
      <c r="AB28" s="77">
        <f t="shared" ref="AB28:AB77" si="2">IF(Z28="Deficiente",1,0)</f>
        <v>0</v>
      </c>
      <c r="AC28" s="273" t="str">
        <f>IF(SUM(R28:R52)&gt;=1,IF((SUM(R28:R52)/COUNTA(Q28:Q52))=1,IF(SUM(AA28:AA52)&gt;=1,IF(SUM(AA28:AA52)/(SUM(AA28:AA52)+SUM(AB28:AB52))=100%,"SI","NO"),"NO"),"NO"),"")</f>
        <v>NO</v>
      </c>
      <c r="AD28" s="276" t="str">
        <f>IF($N28=1,"b","")</f>
        <v/>
      </c>
      <c r="AE28" s="276" t="str">
        <f>IF($O28=1,"b","")</f>
        <v/>
      </c>
      <c r="AF28" s="264">
        <v>3</v>
      </c>
      <c r="AG28" s="264">
        <v>2</v>
      </c>
      <c r="AH28" s="267">
        <f>IF(OR($AD28="b",$AE28="b"),2,0)</f>
        <v>0</v>
      </c>
      <c r="AI28" s="267">
        <f>IF(AND($N28=1,$AF28=1,$O28=1,$AG28=1),1,0)</f>
        <v>0</v>
      </c>
      <c r="AJ28" s="257">
        <f>IF(AF28&lt;&gt;"",IF(AI28=1,1,IF(OR($AF28&gt;$N28,AND($AC28="SI",$AF28=$N28),AND($AC28="NO",$AF28&lt;&gt;$N28)),0,1)),0)</f>
        <v>0</v>
      </c>
      <c r="AK28" s="257">
        <f>IF(AG28&lt;&gt;"",IF(AI28=1,1,IF(OR(AG28&gt;O28,AND(AC28="SI",AG28=O28),AND(AC28="NO",AG28&lt;&gt;O28)),0,1)),0)</f>
        <v>1</v>
      </c>
      <c r="AL28" s="257">
        <f>IF(AC28&lt;&gt;"",(+AI28+AJ28+AK28),0)</f>
        <v>1</v>
      </c>
      <c r="AM28" s="260" t="str">
        <f>IF($AL28&gt;=2,IF(AND($AF28="",$AG28=""),"",IF(AND($AF28&gt;5,$AG28&gt;5),"I","")),"")</f>
        <v/>
      </c>
      <c r="AN28" s="260" t="str">
        <f>IF($AL28&gt;=2,IF(AND($AF28="",$AG28=""),"",IF(AND($AF28&lt;6,$AG28&gt;5),"II","")),"")</f>
        <v/>
      </c>
      <c r="AO28" s="260" t="str">
        <f>IF($AL28&gt;=2,IF(AND($AF28="",$AG28=""),"",IF(AND($AF28&lt;6,$AG28&lt;6),"III","")),"")</f>
        <v/>
      </c>
      <c r="AP28" s="260" t="str">
        <f>IF($AL28&gt;=2,IF(AND($AF28="",$AG28=""),"",IF(AND($AF28&gt;5,$AG28&lt;6),"IV","")),"")</f>
        <v/>
      </c>
      <c r="AQ28" s="261" t="s">
        <v>156</v>
      </c>
      <c r="AR28" s="256" t="s">
        <v>229</v>
      </c>
    </row>
    <row r="29" spans="1:44" s="78" customFormat="1" ht="17.100000000000001" customHeight="1">
      <c r="A29" s="279"/>
      <c r="B29" s="282"/>
      <c r="C29" s="312"/>
      <c r="D29" s="312"/>
      <c r="E29" s="315"/>
      <c r="F29" s="312"/>
      <c r="G29" s="291"/>
      <c r="H29" s="194"/>
      <c r="I29" s="248"/>
      <c r="J29" s="250"/>
      <c r="K29" s="252"/>
      <c r="L29" s="252"/>
      <c r="M29" s="250"/>
      <c r="N29" s="265"/>
      <c r="O29" s="265"/>
      <c r="P29" s="269"/>
      <c r="Q29" s="252"/>
      <c r="R29" s="199"/>
      <c r="S29" s="79" t="s">
        <v>230</v>
      </c>
      <c r="T29" s="80" t="s">
        <v>231</v>
      </c>
      <c r="U29" s="81" t="s">
        <v>140</v>
      </c>
      <c r="V29" s="81" t="s">
        <v>139</v>
      </c>
      <c r="W29" s="81" t="s">
        <v>139</v>
      </c>
      <c r="X29" s="81" t="s">
        <v>139</v>
      </c>
      <c r="Y29" s="81" t="s">
        <v>139</v>
      </c>
      <c r="Z29" s="75" t="str">
        <f t="shared" si="0"/>
        <v>Suficiente</v>
      </c>
      <c r="AA29" s="76">
        <f t="shared" si="1"/>
        <v>1</v>
      </c>
      <c r="AB29" s="76">
        <f t="shared" si="2"/>
        <v>0</v>
      </c>
      <c r="AC29" s="298"/>
      <c r="AD29" s="227"/>
      <c r="AE29" s="227"/>
      <c r="AF29" s="265"/>
      <c r="AG29" s="265"/>
      <c r="AH29" s="216"/>
      <c r="AI29" s="216"/>
      <c r="AJ29" s="258"/>
      <c r="AK29" s="258"/>
      <c r="AL29" s="258"/>
      <c r="AM29" s="207"/>
      <c r="AN29" s="207"/>
      <c r="AO29" s="207"/>
      <c r="AP29" s="207"/>
      <c r="AQ29" s="262"/>
      <c r="AR29" s="202"/>
    </row>
    <row r="30" spans="1:44" s="78" customFormat="1" ht="17.100000000000001" customHeight="1">
      <c r="A30" s="279"/>
      <c r="B30" s="282"/>
      <c r="C30" s="312"/>
      <c r="D30" s="312"/>
      <c r="E30" s="315"/>
      <c r="F30" s="312"/>
      <c r="G30" s="291"/>
      <c r="H30" s="194"/>
      <c r="I30" s="248"/>
      <c r="J30" s="250"/>
      <c r="K30" s="252"/>
      <c r="L30" s="252"/>
      <c r="M30" s="250"/>
      <c r="N30" s="265"/>
      <c r="O30" s="265"/>
      <c r="P30" s="269"/>
      <c r="Q30" s="252"/>
      <c r="R30" s="199"/>
      <c r="S30" s="79" t="s">
        <v>232</v>
      </c>
      <c r="T30" s="80"/>
      <c r="U30" s="81"/>
      <c r="V30" s="81"/>
      <c r="W30" s="81"/>
      <c r="X30" s="81"/>
      <c r="Y30" s="81"/>
      <c r="Z30" s="75" t="str">
        <f t="shared" si="0"/>
        <v/>
      </c>
      <c r="AA30" s="76">
        <f t="shared" si="1"/>
        <v>0</v>
      </c>
      <c r="AB30" s="76">
        <f t="shared" si="2"/>
        <v>0</v>
      </c>
      <c r="AC30" s="298"/>
      <c r="AD30" s="227"/>
      <c r="AE30" s="227"/>
      <c r="AF30" s="265"/>
      <c r="AG30" s="265"/>
      <c r="AH30" s="216"/>
      <c r="AI30" s="216"/>
      <c r="AJ30" s="258"/>
      <c r="AK30" s="258"/>
      <c r="AL30" s="258"/>
      <c r="AM30" s="207"/>
      <c r="AN30" s="207"/>
      <c r="AO30" s="207"/>
      <c r="AP30" s="207"/>
      <c r="AQ30" s="262"/>
      <c r="AR30" s="202"/>
    </row>
    <row r="31" spans="1:44" s="78" customFormat="1" ht="17.100000000000001" customHeight="1">
      <c r="A31" s="279"/>
      <c r="B31" s="282"/>
      <c r="C31" s="312"/>
      <c r="D31" s="312"/>
      <c r="E31" s="315"/>
      <c r="F31" s="312"/>
      <c r="G31" s="291"/>
      <c r="H31" s="194"/>
      <c r="I31" s="248"/>
      <c r="J31" s="250"/>
      <c r="K31" s="252"/>
      <c r="L31" s="252"/>
      <c r="M31" s="250"/>
      <c r="N31" s="265"/>
      <c r="O31" s="265"/>
      <c r="P31" s="269"/>
      <c r="Q31" s="252"/>
      <c r="R31" s="199"/>
      <c r="S31" s="79" t="s">
        <v>233</v>
      </c>
      <c r="T31" s="80"/>
      <c r="U31" s="81"/>
      <c r="V31" s="81"/>
      <c r="W31" s="81"/>
      <c r="X31" s="81"/>
      <c r="Y31" s="81"/>
      <c r="Z31" s="75" t="str">
        <f t="shared" si="0"/>
        <v/>
      </c>
      <c r="AA31" s="76">
        <f t="shared" si="1"/>
        <v>0</v>
      </c>
      <c r="AB31" s="76">
        <f t="shared" si="2"/>
        <v>0</v>
      </c>
      <c r="AC31" s="298"/>
      <c r="AD31" s="227"/>
      <c r="AE31" s="227"/>
      <c r="AF31" s="265"/>
      <c r="AG31" s="265"/>
      <c r="AH31" s="216"/>
      <c r="AI31" s="216"/>
      <c r="AJ31" s="258"/>
      <c r="AK31" s="258"/>
      <c r="AL31" s="258"/>
      <c r="AM31" s="207"/>
      <c r="AN31" s="207"/>
      <c r="AO31" s="207"/>
      <c r="AP31" s="207"/>
      <c r="AQ31" s="262"/>
      <c r="AR31" s="202"/>
    </row>
    <row r="32" spans="1:44" s="78" customFormat="1" ht="17.100000000000001" customHeight="1">
      <c r="A32" s="279"/>
      <c r="B32" s="282"/>
      <c r="C32" s="312"/>
      <c r="D32" s="312"/>
      <c r="E32" s="315"/>
      <c r="F32" s="312"/>
      <c r="G32" s="291"/>
      <c r="H32" s="194"/>
      <c r="I32" s="248"/>
      <c r="J32" s="250"/>
      <c r="K32" s="252"/>
      <c r="L32" s="252"/>
      <c r="M32" s="250"/>
      <c r="N32" s="265"/>
      <c r="O32" s="265"/>
      <c r="P32" s="269"/>
      <c r="Q32" s="252"/>
      <c r="R32" s="199"/>
      <c r="S32" s="79" t="s">
        <v>234</v>
      </c>
      <c r="T32" s="80"/>
      <c r="U32" s="81"/>
      <c r="V32" s="81"/>
      <c r="W32" s="81"/>
      <c r="X32" s="81"/>
      <c r="Y32" s="81"/>
      <c r="Z32" s="75" t="str">
        <f t="shared" si="0"/>
        <v/>
      </c>
      <c r="AA32" s="76">
        <f t="shared" si="1"/>
        <v>0</v>
      </c>
      <c r="AB32" s="76">
        <f t="shared" si="2"/>
        <v>0</v>
      </c>
      <c r="AC32" s="298"/>
      <c r="AD32" s="227"/>
      <c r="AE32" s="227"/>
      <c r="AF32" s="265"/>
      <c r="AG32" s="265"/>
      <c r="AH32" s="216"/>
      <c r="AI32" s="216"/>
      <c r="AJ32" s="258"/>
      <c r="AK32" s="258"/>
      <c r="AL32" s="258"/>
      <c r="AM32" s="207"/>
      <c r="AN32" s="207"/>
      <c r="AO32" s="207"/>
      <c r="AP32" s="207"/>
      <c r="AQ32" s="262"/>
      <c r="AR32" s="202"/>
    </row>
    <row r="33" spans="1:44" s="78" customFormat="1" ht="17.100000000000001" customHeight="1">
      <c r="A33" s="279"/>
      <c r="B33" s="282"/>
      <c r="C33" s="312"/>
      <c r="D33" s="312"/>
      <c r="E33" s="315"/>
      <c r="F33" s="312"/>
      <c r="G33" s="291"/>
      <c r="H33" s="194"/>
      <c r="I33" s="248">
        <v>1.2</v>
      </c>
      <c r="J33" s="250" t="s">
        <v>235</v>
      </c>
      <c r="K33" s="252" t="s">
        <v>137</v>
      </c>
      <c r="L33" s="252" t="s">
        <v>138</v>
      </c>
      <c r="M33" s="250"/>
      <c r="N33" s="265"/>
      <c r="O33" s="265"/>
      <c r="P33" s="269"/>
      <c r="Q33" s="252" t="s">
        <v>139</v>
      </c>
      <c r="R33" s="254">
        <f>IF(Q33="SI",1,IF(Q33="NO",3,0))</f>
        <v>1</v>
      </c>
      <c r="S33" s="79" t="s">
        <v>236</v>
      </c>
      <c r="T33" s="80" t="s">
        <v>237</v>
      </c>
      <c r="U33" s="81" t="s">
        <v>140</v>
      </c>
      <c r="V33" s="81" t="s">
        <v>147</v>
      </c>
      <c r="W33" s="81" t="s">
        <v>147</v>
      </c>
      <c r="X33" s="81" t="s">
        <v>139</v>
      </c>
      <c r="Y33" s="81" t="s">
        <v>139</v>
      </c>
      <c r="Z33" s="75" t="str">
        <f t="shared" si="0"/>
        <v>Deficiente</v>
      </c>
      <c r="AA33" s="76">
        <f t="shared" si="1"/>
        <v>0</v>
      </c>
      <c r="AB33" s="76">
        <f t="shared" si="2"/>
        <v>1</v>
      </c>
      <c r="AC33" s="298"/>
      <c r="AD33" s="227"/>
      <c r="AE33" s="227"/>
      <c r="AF33" s="265"/>
      <c r="AG33" s="265"/>
      <c r="AH33" s="216"/>
      <c r="AI33" s="216"/>
      <c r="AJ33" s="258"/>
      <c r="AK33" s="258"/>
      <c r="AL33" s="258"/>
      <c r="AM33" s="207"/>
      <c r="AN33" s="207"/>
      <c r="AO33" s="207"/>
      <c r="AP33" s="207"/>
      <c r="AQ33" s="262"/>
      <c r="AR33" s="231" t="s">
        <v>238</v>
      </c>
    </row>
    <row r="34" spans="1:44" s="78" customFormat="1" ht="17.100000000000001" customHeight="1">
      <c r="A34" s="279"/>
      <c r="B34" s="282"/>
      <c r="C34" s="312"/>
      <c r="D34" s="312"/>
      <c r="E34" s="315"/>
      <c r="F34" s="312"/>
      <c r="G34" s="291"/>
      <c r="H34" s="194"/>
      <c r="I34" s="248"/>
      <c r="J34" s="250"/>
      <c r="K34" s="252"/>
      <c r="L34" s="252"/>
      <c r="M34" s="250"/>
      <c r="N34" s="265"/>
      <c r="O34" s="265"/>
      <c r="P34" s="269"/>
      <c r="Q34" s="252"/>
      <c r="R34" s="199"/>
      <c r="S34" s="79" t="s">
        <v>239</v>
      </c>
      <c r="T34" s="80" t="s">
        <v>240</v>
      </c>
      <c r="U34" s="81" t="s">
        <v>140</v>
      </c>
      <c r="V34" s="81" t="s">
        <v>139</v>
      </c>
      <c r="W34" s="81" t="s">
        <v>139</v>
      </c>
      <c r="X34" s="81" t="s">
        <v>139</v>
      </c>
      <c r="Y34" s="81" t="s">
        <v>139</v>
      </c>
      <c r="Z34" s="75" t="str">
        <f t="shared" si="0"/>
        <v>Suficiente</v>
      </c>
      <c r="AA34" s="76">
        <f t="shared" si="1"/>
        <v>1</v>
      </c>
      <c r="AB34" s="76">
        <f t="shared" si="2"/>
        <v>0</v>
      </c>
      <c r="AC34" s="298"/>
      <c r="AD34" s="227"/>
      <c r="AE34" s="227"/>
      <c r="AF34" s="265"/>
      <c r="AG34" s="265"/>
      <c r="AH34" s="216"/>
      <c r="AI34" s="216"/>
      <c r="AJ34" s="258"/>
      <c r="AK34" s="258"/>
      <c r="AL34" s="258"/>
      <c r="AM34" s="207"/>
      <c r="AN34" s="207"/>
      <c r="AO34" s="207"/>
      <c r="AP34" s="207"/>
      <c r="AQ34" s="262"/>
      <c r="AR34" s="202"/>
    </row>
    <row r="35" spans="1:44" s="78" customFormat="1" ht="17.100000000000001" customHeight="1">
      <c r="A35" s="279"/>
      <c r="B35" s="282"/>
      <c r="C35" s="312"/>
      <c r="D35" s="312"/>
      <c r="E35" s="315"/>
      <c r="F35" s="312"/>
      <c r="G35" s="291"/>
      <c r="H35" s="194"/>
      <c r="I35" s="248"/>
      <c r="J35" s="250"/>
      <c r="K35" s="252"/>
      <c r="L35" s="252"/>
      <c r="M35" s="250"/>
      <c r="N35" s="265"/>
      <c r="O35" s="265"/>
      <c r="P35" s="269"/>
      <c r="Q35" s="252"/>
      <c r="R35" s="199"/>
      <c r="S35" s="79" t="s">
        <v>241</v>
      </c>
      <c r="T35" s="80"/>
      <c r="U35" s="81"/>
      <c r="V35" s="81"/>
      <c r="W35" s="81"/>
      <c r="X35" s="81"/>
      <c r="Y35" s="81"/>
      <c r="Z35" s="75" t="str">
        <f t="shared" si="0"/>
        <v/>
      </c>
      <c r="AA35" s="76">
        <f t="shared" si="1"/>
        <v>0</v>
      </c>
      <c r="AB35" s="76">
        <f t="shared" si="2"/>
        <v>0</v>
      </c>
      <c r="AC35" s="298"/>
      <c r="AD35" s="227"/>
      <c r="AE35" s="227"/>
      <c r="AF35" s="265"/>
      <c r="AG35" s="265"/>
      <c r="AH35" s="216"/>
      <c r="AI35" s="216"/>
      <c r="AJ35" s="258"/>
      <c r="AK35" s="258"/>
      <c r="AL35" s="258"/>
      <c r="AM35" s="207"/>
      <c r="AN35" s="207"/>
      <c r="AO35" s="207"/>
      <c r="AP35" s="207"/>
      <c r="AQ35" s="262"/>
      <c r="AR35" s="202"/>
    </row>
    <row r="36" spans="1:44" s="78" customFormat="1" ht="17.100000000000001" customHeight="1">
      <c r="A36" s="279"/>
      <c r="B36" s="282"/>
      <c r="C36" s="312"/>
      <c r="D36" s="312"/>
      <c r="E36" s="315"/>
      <c r="F36" s="312"/>
      <c r="G36" s="291"/>
      <c r="H36" s="194"/>
      <c r="I36" s="248"/>
      <c r="J36" s="250"/>
      <c r="K36" s="252"/>
      <c r="L36" s="252"/>
      <c r="M36" s="250"/>
      <c r="N36" s="265"/>
      <c r="O36" s="265"/>
      <c r="P36" s="269"/>
      <c r="Q36" s="252"/>
      <c r="R36" s="199"/>
      <c r="S36" s="79" t="s">
        <v>242</v>
      </c>
      <c r="T36" s="80"/>
      <c r="U36" s="81"/>
      <c r="V36" s="81"/>
      <c r="W36" s="81"/>
      <c r="X36" s="81"/>
      <c r="Y36" s="81"/>
      <c r="Z36" s="75" t="str">
        <f t="shared" si="0"/>
        <v/>
      </c>
      <c r="AA36" s="76">
        <f t="shared" si="1"/>
        <v>0</v>
      </c>
      <c r="AB36" s="76">
        <f t="shared" si="2"/>
        <v>0</v>
      </c>
      <c r="AC36" s="298"/>
      <c r="AD36" s="227"/>
      <c r="AE36" s="227"/>
      <c r="AF36" s="265"/>
      <c r="AG36" s="265"/>
      <c r="AH36" s="216"/>
      <c r="AI36" s="216"/>
      <c r="AJ36" s="258"/>
      <c r="AK36" s="258"/>
      <c r="AL36" s="258"/>
      <c r="AM36" s="207"/>
      <c r="AN36" s="207"/>
      <c r="AO36" s="207"/>
      <c r="AP36" s="207"/>
      <c r="AQ36" s="262"/>
      <c r="AR36" s="202"/>
    </row>
    <row r="37" spans="1:44" s="78" customFormat="1" ht="17.100000000000001" customHeight="1">
      <c r="A37" s="279"/>
      <c r="B37" s="282"/>
      <c r="C37" s="312"/>
      <c r="D37" s="312"/>
      <c r="E37" s="315"/>
      <c r="F37" s="312"/>
      <c r="G37" s="291"/>
      <c r="H37" s="194"/>
      <c r="I37" s="248"/>
      <c r="J37" s="250"/>
      <c r="K37" s="252"/>
      <c r="L37" s="252"/>
      <c r="M37" s="250"/>
      <c r="N37" s="265"/>
      <c r="O37" s="265"/>
      <c r="P37" s="269"/>
      <c r="Q37" s="252"/>
      <c r="R37" s="199"/>
      <c r="S37" s="79" t="s">
        <v>243</v>
      </c>
      <c r="T37" s="80"/>
      <c r="U37" s="81"/>
      <c r="V37" s="81"/>
      <c r="W37" s="81"/>
      <c r="X37" s="81"/>
      <c r="Y37" s="81"/>
      <c r="Z37" s="75" t="str">
        <f t="shared" si="0"/>
        <v/>
      </c>
      <c r="AA37" s="76">
        <f t="shared" si="1"/>
        <v>0</v>
      </c>
      <c r="AB37" s="76">
        <f t="shared" si="2"/>
        <v>0</v>
      </c>
      <c r="AC37" s="298"/>
      <c r="AD37" s="227"/>
      <c r="AE37" s="227"/>
      <c r="AF37" s="265"/>
      <c r="AG37" s="265"/>
      <c r="AH37" s="216"/>
      <c r="AI37" s="216"/>
      <c r="AJ37" s="258"/>
      <c r="AK37" s="258"/>
      <c r="AL37" s="258"/>
      <c r="AM37" s="207"/>
      <c r="AN37" s="207"/>
      <c r="AO37" s="207"/>
      <c r="AP37" s="207"/>
      <c r="AQ37" s="262"/>
      <c r="AR37" s="202"/>
    </row>
    <row r="38" spans="1:44" s="78" customFormat="1" ht="17.100000000000001" customHeight="1">
      <c r="A38" s="279"/>
      <c r="B38" s="282"/>
      <c r="C38" s="312"/>
      <c r="D38" s="312"/>
      <c r="E38" s="315"/>
      <c r="F38" s="312"/>
      <c r="G38" s="291"/>
      <c r="H38" s="194"/>
      <c r="I38" s="248">
        <v>1.3</v>
      </c>
      <c r="J38" s="250" t="s">
        <v>244</v>
      </c>
      <c r="K38" s="252" t="s">
        <v>137</v>
      </c>
      <c r="L38" s="252" t="s">
        <v>138</v>
      </c>
      <c r="M38" s="250"/>
      <c r="N38" s="265"/>
      <c r="O38" s="265"/>
      <c r="P38" s="269"/>
      <c r="Q38" s="252" t="s">
        <v>139</v>
      </c>
      <c r="R38" s="254">
        <f>IF(Q38="SI",1,IF(Q38="NO",3,0))</f>
        <v>1</v>
      </c>
      <c r="S38" s="79" t="s">
        <v>245</v>
      </c>
      <c r="T38" s="80" t="s">
        <v>246</v>
      </c>
      <c r="U38" s="81" t="s">
        <v>140</v>
      </c>
      <c r="V38" s="81" t="s">
        <v>147</v>
      </c>
      <c r="W38" s="81" t="s">
        <v>147</v>
      </c>
      <c r="X38" s="81" t="s">
        <v>139</v>
      </c>
      <c r="Y38" s="81" t="s">
        <v>139</v>
      </c>
      <c r="Z38" s="75" t="str">
        <f t="shared" si="0"/>
        <v>Deficiente</v>
      </c>
      <c r="AA38" s="76">
        <f t="shared" si="1"/>
        <v>0</v>
      </c>
      <c r="AB38" s="76">
        <f t="shared" si="2"/>
        <v>1</v>
      </c>
      <c r="AC38" s="298"/>
      <c r="AD38" s="227"/>
      <c r="AE38" s="227"/>
      <c r="AF38" s="265"/>
      <c r="AG38" s="265"/>
      <c r="AH38" s="216"/>
      <c r="AI38" s="216"/>
      <c r="AJ38" s="258"/>
      <c r="AK38" s="258"/>
      <c r="AL38" s="258"/>
      <c r="AM38" s="207"/>
      <c r="AN38" s="207"/>
      <c r="AO38" s="207"/>
      <c r="AP38" s="207"/>
      <c r="AQ38" s="262"/>
      <c r="AR38" s="231" t="s">
        <v>247</v>
      </c>
    </row>
    <row r="39" spans="1:44" s="78" customFormat="1" ht="17.100000000000001" customHeight="1">
      <c r="A39" s="279"/>
      <c r="B39" s="282"/>
      <c r="C39" s="312"/>
      <c r="D39" s="312"/>
      <c r="E39" s="315"/>
      <c r="F39" s="312"/>
      <c r="G39" s="291"/>
      <c r="H39" s="194"/>
      <c r="I39" s="248"/>
      <c r="J39" s="250"/>
      <c r="K39" s="252"/>
      <c r="L39" s="252"/>
      <c r="M39" s="250"/>
      <c r="N39" s="265"/>
      <c r="O39" s="265"/>
      <c r="P39" s="269"/>
      <c r="Q39" s="252"/>
      <c r="R39" s="199"/>
      <c r="S39" s="79" t="s">
        <v>248</v>
      </c>
      <c r="T39" s="80" t="s">
        <v>249</v>
      </c>
      <c r="U39" s="81" t="s">
        <v>140</v>
      </c>
      <c r="V39" s="81" t="s">
        <v>147</v>
      </c>
      <c r="W39" s="81" t="s">
        <v>147</v>
      </c>
      <c r="X39" s="81" t="s">
        <v>139</v>
      </c>
      <c r="Y39" s="81" t="s">
        <v>139</v>
      </c>
      <c r="Z39" s="75" t="str">
        <f t="shared" si="0"/>
        <v>Deficiente</v>
      </c>
      <c r="AA39" s="76">
        <f t="shared" si="1"/>
        <v>0</v>
      </c>
      <c r="AB39" s="76">
        <f t="shared" si="2"/>
        <v>1</v>
      </c>
      <c r="AC39" s="298"/>
      <c r="AD39" s="227"/>
      <c r="AE39" s="227"/>
      <c r="AF39" s="265"/>
      <c r="AG39" s="265"/>
      <c r="AH39" s="216"/>
      <c r="AI39" s="216"/>
      <c r="AJ39" s="258"/>
      <c r="AK39" s="258"/>
      <c r="AL39" s="258"/>
      <c r="AM39" s="207"/>
      <c r="AN39" s="207"/>
      <c r="AO39" s="207"/>
      <c r="AP39" s="207"/>
      <c r="AQ39" s="262"/>
      <c r="AR39" s="202"/>
    </row>
    <row r="40" spans="1:44" s="78" customFormat="1" ht="17.100000000000001" customHeight="1">
      <c r="A40" s="279"/>
      <c r="B40" s="282"/>
      <c r="C40" s="312"/>
      <c r="D40" s="312"/>
      <c r="E40" s="315"/>
      <c r="F40" s="312"/>
      <c r="G40" s="291"/>
      <c r="H40" s="194"/>
      <c r="I40" s="248"/>
      <c r="J40" s="250"/>
      <c r="K40" s="252"/>
      <c r="L40" s="252"/>
      <c r="M40" s="250"/>
      <c r="N40" s="265"/>
      <c r="O40" s="265"/>
      <c r="P40" s="269"/>
      <c r="Q40" s="252"/>
      <c r="R40" s="199"/>
      <c r="S40" s="79" t="s">
        <v>250</v>
      </c>
      <c r="T40" s="80"/>
      <c r="U40" s="81"/>
      <c r="V40" s="81"/>
      <c r="W40" s="81"/>
      <c r="X40" s="81"/>
      <c r="Y40" s="81"/>
      <c r="Z40" s="75" t="str">
        <f t="shared" si="0"/>
        <v/>
      </c>
      <c r="AA40" s="76">
        <f t="shared" si="1"/>
        <v>0</v>
      </c>
      <c r="AB40" s="76">
        <f t="shared" si="2"/>
        <v>0</v>
      </c>
      <c r="AC40" s="298"/>
      <c r="AD40" s="227"/>
      <c r="AE40" s="227"/>
      <c r="AF40" s="265"/>
      <c r="AG40" s="265"/>
      <c r="AH40" s="216"/>
      <c r="AI40" s="216"/>
      <c r="AJ40" s="258"/>
      <c r="AK40" s="258"/>
      <c r="AL40" s="258"/>
      <c r="AM40" s="207"/>
      <c r="AN40" s="207"/>
      <c r="AO40" s="207"/>
      <c r="AP40" s="207"/>
      <c r="AQ40" s="262"/>
      <c r="AR40" s="202"/>
    </row>
    <row r="41" spans="1:44" s="78" customFormat="1" ht="17.100000000000001" customHeight="1">
      <c r="A41" s="279"/>
      <c r="B41" s="282"/>
      <c r="C41" s="312"/>
      <c r="D41" s="312"/>
      <c r="E41" s="315"/>
      <c r="F41" s="312"/>
      <c r="G41" s="291"/>
      <c r="H41" s="194"/>
      <c r="I41" s="248"/>
      <c r="J41" s="250"/>
      <c r="K41" s="252"/>
      <c r="L41" s="252"/>
      <c r="M41" s="250"/>
      <c r="N41" s="265"/>
      <c r="O41" s="265"/>
      <c r="P41" s="269"/>
      <c r="Q41" s="252"/>
      <c r="R41" s="199"/>
      <c r="S41" s="79" t="s">
        <v>251</v>
      </c>
      <c r="T41" s="80"/>
      <c r="U41" s="81"/>
      <c r="V41" s="81"/>
      <c r="W41" s="81"/>
      <c r="X41" s="81"/>
      <c r="Y41" s="81"/>
      <c r="Z41" s="75" t="str">
        <f t="shared" si="0"/>
        <v/>
      </c>
      <c r="AA41" s="76">
        <f t="shared" si="1"/>
        <v>0</v>
      </c>
      <c r="AB41" s="76">
        <f t="shared" si="2"/>
        <v>0</v>
      </c>
      <c r="AC41" s="298"/>
      <c r="AD41" s="227"/>
      <c r="AE41" s="227"/>
      <c r="AF41" s="265"/>
      <c r="AG41" s="265"/>
      <c r="AH41" s="216"/>
      <c r="AI41" s="216"/>
      <c r="AJ41" s="258"/>
      <c r="AK41" s="258"/>
      <c r="AL41" s="258"/>
      <c r="AM41" s="207"/>
      <c r="AN41" s="207"/>
      <c r="AO41" s="207"/>
      <c r="AP41" s="207"/>
      <c r="AQ41" s="262"/>
      <c r="AR41" s="202"/>
    </row>
    <row r="42" spans="1:44" s="78" customFormat="1" ht="17.100000000000001" customHeight="1">
      <c r="A42" s="279"/>
      <c r="B42" s="282"/>
      <c r="C42" s="312"/>
      <c r="D42" s="312"/>
      <c r="E42" s="315"/>
      <c r="F42" s="312"/>
      <c r="G42" s="291"/>
      <c r="H42" s="194"/>
      <c r="I42" s="248"/>
      <c r="J42" s="250"/>
      <c r="K42" s="252"/>
      <c r="L42" s="252"/>
      <c r="M42" s="250"/>
      <c r="N42" s="265"/>
      <c r="O42" s="265"/>
      <c r="P42" s="269"/>
      <c r="Q42" s="252"/>
      <c r="R42" s="199"/>
      <c r="S42" s="79" t="s">
        <v>252</v>
      </c>
      <c r="T42" s="80"/>
      <c r="U42" s="81"/>
      <c r="V42" s="81"/>
      <c r="W42" s="81"/>
      <c r="X42" s="81"/>
      <c r="Y42" s="81"/>
      <c r="Z42" s="75" t="str">
        <f t="shared" si="0"/>
        <v/>
      </c>
      <c r="AA42" s="76">
        <f t="shared" si="1"/>
        <v>0</v>
      </c>
      <c r="AB42" s="76">
        <f t="shared" si="2"/>
        <v>0</v>
      </c>
      <c r="AC42" s="298"/>
      <c r="AD42" s="227"/>
      <c r="AE42" s="227"/>
      <c r="AF42" s="265"/>
      <c r="AG42" s="265"/>
      <c r="AH42" s="216"/>
      <c r="AI42" s="216"/>
      <c r="AJ42" s="258"/>
      <c r="AK42" s="258"/>
      <c r="AL42" s="258"/>
      <c r="AM42" s="207"/>
      <c r="AN42" s="207"/>
      <c r="AO42" s="207"/>
      <c r="AP42" s="207"/>
      <c r="AQ42" s="262"/>
      <c r="AR42" s="202"/>
    </row>
    <row r="43" spans="1:44" s="78" customFormat="1" ht="17.100000000000001" customHeight="1">
      <c r="A43" s="279"/>
      <c r="B43" s="282"/>
      <c r="C43" s="312"/>
      <c r="D43" s="312"/>
      <c r="E43" s="315"/>
      <c r="F43" s="312"/>
      <c r="G43" s="291"/>
      <c r="H43" s="194"/>
      <c r="I43" s="248">
        <v>1.4</v>
      </c>
      <c r="J43" s="250"/>
      <c r="K43" s="252"/>
      <c r="L43" s="252"/>
      <c r="M43" s="250"/>
      <c r="N43" s="265"/>
      <c r="O43" s="265"/>
      <c r="P43" s="269"/>
      <c r="Q43" s="252"/>
      <c r="R43" s="254">
        <f>IF(Q43="SI",1,IF(Q43="NO",3,0))</f>
        <v>0</v>
      </c>
      <c r="S43" s="79" t="s">
        <v>253</v>
      </c>
      <c r="T43" s="80"/>
      <c r="U43" s="81"/>
      <c r="V43" s="81"/>
      <c r="W43" s="81"/>
      <c r="X43" s="81"/>
      <c r="Y43" s="81"/>
      <c r="Z43" s="75" t="str">
        <f t="shared" si="0"/>
        <v/>
      </c>
      <c r="AA43" s="76">
        <f t="shared" si="1"/>
        <v>0</v>
      </c>
      <c r="AB43" s="76">
        <f t="shared" si="2"/>
        <v>0</v>
      </c>
      <c r="AC43" s="298"/>
      <c r="AD43" s="227"/>
      <c r="AE43" s="227"/>
      <c r="AF43" s="265"/>
      <c r="AG43" s="265"/>
      <c r="AH43" s="216"/>
      <c r="AI43" s="216"/>
      <c r="AJ43" s="258"/>
      <c r="AK43" s="258"/>
      <c r="AL43" s="258"/>
      <c r="AM43" s="207"/>
      <c r="AN43" s="207"/>
      <c r="AO43" s="207"/>
      <c r="AP43" s="207"/>
      <c r="AQ43" s="262"/>
      <c r="AR43" s="231"/>
    </row>
    <row r="44" spans="1:44" s="78" customFormat="1" ht="17.100000000000001" customHeight="1">
      <c r="A44" s="279"/>
      <c r="B44" s="282"/>
      <c r="C44" s="312"/>
      <c r="D44" s="312"/>
      <c r="E44" s="315"/>
      <c r="F44" s="312"/>
      <c r="G44" s="291"/>
      <c r="H44" s="194"/>
      <c r="I44" s="248"/>
      <c r="J44" s="250"/>
      <c r="K44" s="252"/>
      <c r="L44" s="252"/>
      <c r="M44" s="250"/>
      <c r="N44" s="265"/>
      <c r="O44" s="265"/>
      <c r="P44" s="269"/>
      <c r="Q44" s="252"/>
      <c r="R44" s="199"/>
      <c r="S44" s="79" t="s">
        <v>254</v>
      </c>
      <c r="T44" s="80"/>
      <c r="U44" s="81"/>
      <c r="V44" s="81"/>
      <c r="W44" s="81"/>
      <c r="X44" s="81"/>
      <c r="Y44" s="81"/>
      <c r="Z44" s="75" t="str">
        <f t="shared" si="0"/>
        <v/>
      </c>
      <c r="AA44" s="76">
        <f t="shared" si="1"/>
        <v>0</v>
      </c>
      <c r="AB44" s="76">
        <f t="shared" si="2"/>
        <v>0</v>
      </c>
      <c r="AC44" s="298"/>
      <c r="AD44" s="227"/>
      <c r="AE44" s="227"/>
      <c r="AF44" s="265"/>
      <c r="AG44" s="265"/>
      <c r="AH44" s="216"/>
      <c r="AI44" s="216"/>
      <c r="AJ44" s="258"/>
      <c r="AK44" s="258"/>
      <c r="AL44" s="258"/>
      <c r="AM44" s="207"/>
      <c r="AN44" s="207"/>
      <c r="AO44" s="207"/>
      <c r="AP44" s="207"/>
      <c r="AQ44" s="262"/>
      <c r="AR44" s="202"/>
    </row>
    <row r="45" spans="1:44" s="78" customFormat="1" ht="17.100000000000001" customHeight="1">
      <c r="A45" s="279"/>
      <c r="B45" s="282"/>
      <c r="C45" s="312"/>
      <c r="D45" s="312"/>
      <c r="E45" s="315"/>
      <c r="F45" s="312"/>
      <c r="G45" s="291"/>
      <c r="H45" s="194"/>
      <c r="I45" s="248"/>
      <c r="J45" s="250"/>
      <c r="K45" s="252"/>
      <c r="L45" s="252"/>
      <c r="M45" s="250"/>
      <c r="N45" s="265"/>
      <c r="O45" s="265"/>
      <c r="P45" s="269"/>
      <c r="Q45" s="252"/>
      <c r="R45" s="199"/>
      <c r="S45" s="79" t="s">
        <v>255</v>
      </c>
      <c r="T45" s="80"/>
      <c r="U45" s="81"/>
      <c r="V45" s="81"/>
      <c r="W45" s="81"/>
      <c r="X45" s="81"/>
      <c r="Y45" s="81"/>
      <c r="Z45" s="75" t="str">
        <f t="shared" si="0"/>
        <v/>
      </c>
      <c r="AA45" s="76">
        <f t="shared" si="1"/>
        <v>0</v>
      </c>
      <c r="AB45" s="76">
        <f t="shared" si="2"/>
        <v>0</v>
      </c>
      <c r="AC45" s="298"/>
      <c r="AD45" s="227"/>
      <c r="AE45" s="227"/>
      <c r="AF45" s="265"/>
      <c r="AG45" s="265"/>
      <c r="AH45" s="216"/>
      <c r="AI45" s="216"/>
      <c r="AJ45" s="258"/>
      <c r="AK45" s="258"/>
      <c r="AL45" s="258"/>
      <c r="AM45" s="207"/>
      <c r="AN45" s="207"/>
      <c r="AO45" s="207"/>
      <c r="AP45" s="207"/>
      <c r="AQ45" s="262"/>
      <c r="AR45" s="202"/>
    </row>
    <row r="46" spans="1:44" s="78" customFormat="1" ht="17.100000000000001" customHeight="1">
      <c r="A46" s="279"/>
      <c r="B46" s="282"/>
      <c r="C46" s="312"/>
      <c r="D46" s="312"/>
      <c r="E46" s="315"/>
      <c r="F46" s="312"/>
      <c r="G46" s="291"/>
      <c r="H46" s="194"/>
      <c r="I46" s="248"/>
      <c r="J46" s="250"/>
      <c r="K46" s="252"/>
      <c r="L46" s="252"/>
      <c r="M46" s="250"/>
      <c r="N46" s="265"/>
      <c r="O46" s="265"/>
      <c r="P46" s="269"/>
      <c r="Q46" s="252"/>
      <c r="R46" s="199"/>
      <c r="S46" s="79" t="s">
        <v>256</v>
      </c>
      <c r="T46" s="80"/>
      <c r="U46" s="81"/>
      <c r="V46" s="81"/>
      <c r="W46" s="81"/>
      <c r="X46" s="81"/>
      <c r="Y46" s="81"/>
      <c r="Z46" s="75" t="str">
        <f t="shared" si="0"/>
        <v/>
      </c>
      <c r="AA46" s="76">
        <f t="shared" si="1"/>
        <v>0</v>
      </c>
      <c r="AB46" s="76">
        <f t="shared" si="2"/>
        <v>0</v>
      </c>
      <c r="AC46" s="298"/>
      <c r="AD46" s="227"/>
      <c r="AE46" s="227"/>
      <c r="AF46" s="265"/>
      <c r="AG46" s="265"/>
      <c r="AH46" s="216"/>
      <c r="AI46" s="216"/>
      <c r="AJ46" s="258"/>
      <c r="AK46" s="258"/>
      <c r="AL46" s="258"/>
      <c r="AM46" s="207"/>
      <c r="AN46" s="207"/>
      <c r="AO46" s="207"/>
      <c r="AP46" s="207"/>
      <c r="AQ46" s="262"/>
      <c r="AR46" s="202"/>
    </row>
    <row r="47" spans="1:44" s="78" customFormat="1" ht="17.100000000000001" customHeight="1">
      <c r="A47" s="279"/>
      <c r="B47" s="282"/>
      <c r="C47" s="312"/>
      <c r="D47" s="312"/>
      <c r="E47" s="315"/>
      <c r="F47" s="312"/>
      <c r="G47" s="291"/>
      <c r="H47" s="194"/>
      <c r="I47" s="248"/>
      <c r="J47" s="250"/>
      <c r="K47" s="252"/>
      <c r="L47" s="252"/>
      <c r="M47" s="250"/>
      <c r="N47" s="265"/>
      <c r="O47" s="265"/>
      <c r="P47" s="269"/>
      <c r="Q47" s="252"/>
      <c r="R47" s="199"/>
      <c r="S47" s="79" t="s">
        <v>257</v>
      </c>
      <c r="T47" s="80"/>
      <c r="U47" s="81"/>
      <c r="V47" s="81"/>
      <c r="W47" s="81"/>
      <c r="X47" s="81"/>
      <c r="Y47" s="81"/>
      <c r="Z47" s="75" t="str">
        <f t="shared" si="0"/>
        <v/>
      </c>
      <c r="AA47" s="76">
        <f t="shared" si="1"/>
        <v>0</v>
      </c>
      <c r="AB47" s="76">
        <f t="shared" si="2"/>
        <v>0</v>
      </c>
      <c r="AC47" s="298"/>
      <c r="AD47" s="227"/>
      <c r="AE47" s="227"/>
      <c r="AF47" s="265"/>
      <c r="AG47" s="265"/>
      <c r="AH47" s="216"/>
      <c r="AI47" s="216"/>
      <c r="AJ47" s="258"/>
      <c r="AK47" s="258"/>
      <c r="AL47" s="258"/>
      <c r="AM47" s="207"/>
      <c r="AN47" s="207"/>
      <c r="AO47" s="207"/>
      <c r="AP47" s="207"/>
      <c r="AQ47" s="262"/>
      <c r="AR47" s="202"/>
    </row>
    <row r="48" spans="1:44" s="78" customFormat="1" ht="17.100000000000001" customHeight="1">
      <c r="A48" s="279"/>
      <c r="B48" s="282"/>
      <c r="C48" s="312"/>
      <c r="D48" s="312"/>
      <c r="E48" s="315"/>
      <c r="F48" s="312"/>
      <c r="G48" s="291"/>
      <c r="H48" s="194"/>
      <c r="I48" s="248">
        <v>1.5</v>
      </c>
      <c r="J48" s="250"/>
      <c r="K48" s="252"/>
      <c r="L48" s="252"/>
      <c r="M48" s="250"/>
      <c r="N48" s="265"/>
      <c r="O48" s="265"/>
      <c r="P48" s="269"/>
      <c r="Q48" s="252"/>
      <c r="R48" s="254">
        <f>IF(Q48="SI",1,IF(Q48="NO",3,0))</f>
        <v>0</v>
      </c>
      <c r="S48" s="79" t="s">
        <v>258</v>
      </c>
      <c r="T48" s="80"/>
      <c r="U48" s="81"/>
      <c r="V48" s="81"/>
      <c r="W48" s="81"/>
      <c r="X48" s="81"/>
      <c r="Y48" s="81"/>
      <c r="Z48" s="75" t="str">
        <f t="shared" si="0"/>
        <v/>
      </c>
      <c r="AA48" s="76">
        <f t="shared" si="1"/>
        <v>0</v>
      </c>
      <c r="AB48" s="76">
        <f t="shared" si="2"/>
        <v>0</v>
      </c>
      <c r="AC48" s="298"/>
      <c r="AD48" s="227"/>
      <c r="AE48" s="227"/>
      <c r="AF48" s="265"/>
      <c r="AG48" s="265"/>
      <c r="AH48" s="216"/>
      <c r="AI48" s="216"/>
      <c r="AJ48" s="258"/>
      <c r="AK48" s="258"/>
      <c r="AL48" s="258"/>
      <c r="AM48" s="207"/>
      <c r="AN48" s="207"/>
      <c r="AO48" s="207"/>
      <c r="AP48" s="207"/>
      <c r="AQ48" s="262"/>
      <c r="AR48" s="231"/>
    </row>
    <row r="49" spans="1:44" s="78" customFormat="1" ht="17.100000000000001" customHeight="1">
      <c r="A49" s="279"/>
      <c r="B49" s="282"/>
      <c r="C49" s="312"/>
      <c r="D49" s="312"/>
      <c r="E49" s="315"/>
      <c r="F49" s="312"/>
      <c r="G49" s="291"/>
      <c r="H49" s="194"/>
      <c r="I49" s="248"/>
      <c r="J49" s="250"/>
      <c r="K49" s="252"/>
      <c r="L49" s="252"/>
      <c r="M49" s="250"/>
      <c r="N49" s="265"/>
      <c r="O49" s="265"/>
      <c r="P49" s="269"/>
      <c r="Q49" s="252"/>
      <c r="R49" s="199"/>
      <c r="S49" s="79" t="s">
        <v>259</v>
      </c>
      <c r="T49" s="80"/>
      <c r="U49" s="81"/>
      <c r="V49" s="81"/>
      <c r="W49" s="81"/>
      <c r="X49" s="81"/>
      <c r="Y49" s="81"/>
      <c r="Z49" s="75" t="str">
        <f t="shared" si="0"/>
        <v/>
      </c>
      <c r="AA49" s="76">
        <f t="shared" si="1"/>
        <v>0</v>
      </c>
      <c r="AB49" s="76">
        <f t="shared" si="2"/>
        <v>0</v>
      </c>
      <c r="AC49" s="298"/>
      <c r="AD49" s="227"/>
      <c r="AE49" s="227"/>
      <c r="AF49" s="265"/>
      <c r="AG49" s="265"/>
      <c r="AH49" s="216"/>
      <c r="AI49" s="216"/>
      <c r="AJ49" s="258"/>
      <c r="AK49" s="258"/>
      <c r="AL49" s="258"/>
      <c r="AM49" s="207"/>
      <c r="AN49" s="207"/>
      <c r="AO49" s="207"/>
      <c r="AP49" s="207"/>
      <c r="AQ49" s="262"/>
      <c r="AR49" s="202"/>
    </row>
    <row r="50" spans="1:44" s="78" customFormat="1" ht="17.100000000000001" customHeight="1">
      <c r="A50" s="279"/>
      <c r="B50" s="282"/>
      <c r="C50" s="312"/>
      <c r="D50" s="312"/>
      <c r="E50" s="315"/>
      <c r="F50" s="312"/>
      <c r="G50" s="291"/>
      <c r="H50" s="194"/>
      <c r="I50" s="248"/>
      <c r="J50" s="250"/>
      <c r="K50" s="252"/>
      <c r="L50" s="252"/>
      <c r="M50" s="250"/>
      <c r="N50" s="265"/>
      <c r="O50" s="265"/>
      <c r="P50" s="269"/>
      <c r="Q50" s="252"/>
      <c r="R50" s="199"/>
      <c r="S50" s="79" t="s">
        <v>260</v>
      </c>
      <c r="T50" s="80"/>
      <c r="U50" s="81"/>
      <c r="V50" s="81"/>
      <c r="W50" s="81"/>
      <c r="X50" s="81"/>
      <c r="Y50" s="81"/>
      <c r="Z50" s="75" t="str">
        <f t="shared" si="0"/>
        <v/>
      </c>
      <c r="AA50" s="76">
        <f t="shared" si="1"/>
        <v>0</v>
      </c>
      <c r="AB50" s="76">
        <f t="shared" si="2"/>
        <v>0</v>
      </c>
      <c r="AC50" s="298"/>
      <c r="AD50" s="227"/>
      <c r="AE50" s="227"/>
      <c r="AF50" s="265"/>
      <c r="AG50" s="265"/>
      <c r="AH50" s="216"/>
      <c r="AI50" s="216"/>
      <c r="AJ50" s="258"/>
      <c r="AK50" s="258"/>
      <c r="AL50" s="258"/>
      <c r="AM50" s="207"/>
      <c r="AN50" s="207"/>
      <c r="AO50" s="207"/>
      <c r="AP50" s="207"/>
      <c r="AQ50" s="262"/>
      <c r="AR50" s="202"/>
    </row>
    <row r="51" spans="1:44" s="78" customFormat="1" ht="17.100000000000001" customHeight="1">
      <c r="A51" s="279"/>
      <c r="B51" s="282"/>
      <c r="C51" s="312"/>
      <c r="D51" s="312"/>
      <c r="E51" s="315"/>
      <c r="F51" s="312"/>
      <c r="G51" s="291"/>
      <c r="H51" s="194"/>
      <c r="I51" s="248"/>
      <c r="J51" s="250"/>
      <c r="K51" s="252"/>
      <c r="L51" s="252"/>
      <c r="M51" s="250"/>
      <c r="N51" s="265"/>
      <c r="O51" s="265"/>
      <c r="P51" s="269"/>
      <c r="Q51" s="252"/>
      <c r="R51" s="199"/>
      <c r="S51" s="79" t="s">
        <v>261</v>
      </c>
      <c r="T51" s="80"/>
      <c r="U51" s="81"/>
      <c r="V51" s="81"/>
      <c r="W51" s="81"/>
      <c r="X51" s="81"/>
      <c r="Y51" s="81"/>
      <c r="Z51" s="75" t="str">
        <f t="shared" si="0"/>
        <v/>
      </c>
      <c r="AA51" s="76">
        <f t="shared" si="1"/>
        <v>0</v>
      </c>
      <c r="AB51" s="76">
        <f t="shared" si="2"/>
        <v>0</v>
      </c>
      <c r="AC51" s="298"/>
      <c r="AD51" s="227"/>
      <c r="AE51" s="227"/>
      <c r="AF51" s="265"/>
      <c r="AG51" s="265"/>
      <c r="AH51" s="216"/>
      <c r="AI51" s="216"/>
      <c r="AJ51" s="258"/>
      <c r="AK51" s="258"/>
      <c r="AL51" s="258"/>
      <c r="AM51" s="207"/>
      <c r="AN51" s="207"/>
      <c r="AO51" s="207"/>
      <c r="AP51" s="207"/>
      <c r="AQ51" s="262"/>
      <c r="AR51" s="202"/>
    </row>
    <row r="52" spans="1:44" s="78" customFormat="1" ht="17.100000000000001" customHeight="1">
      <c r="A52" s="280"/>
      <c r="B52" s="283"/>
      <c r="C52" s="313"/>
      <c r="D52" s="313"/>
      <c r="E52" s="316"/>
      <c r="F52" s="313"/>
      <c r="G52" s="292"/>
      <c r="H52" s="195"/>
      <c r="I52" s="249"/>
      <c r="J52" s="251"/>
      <c r="K52" s="253"/>
      <c r="L52" s="253"/>
      <c r="M52" s="251"/>
      <c r="N52" s="266"/>
      <c r="O52" s="266"/>
      <c r="P52" s="270"/>
      <c r="Q52" s="253"/>
      <c r="R52" s="200"/>
      <c r="S52" s="82" t="s">
        <v>262</v>
      </c>
      <c r="T52" s="83"/>
      <c r="U52" s="84"/>
      <c r="V52" s="84"/>
      <c r="W52" s="84"/>
      <c r="X52" s="84"/>
      <c r="Y52" s="84"/>
      <c r="Z52" s="85" t="str">
        <f t="shared" si="0"/>
        <v/>
      </c>
      <c r="AA52" s="86">
        <f t="shared" si="1"/>
        <v>0</v>
      </c>
      <c r="AB52" s="86">
        <f t="shared" si="2"/>
        <v>0</v>
      </c>
      <c r="AC52" s="299"/>
      <c r="AD52" s="228"/>
      <c r="AE52" s="228"/>
      <c r="AF52" s="266"/>
      <c r="AG52" s="266"/>
      <c r="AH52" s="217"/>
      <c r="AI52" s="217"/>
      <c r="AJ52" s="259"/>
      <c r="AK52" s="259"/>
      <c r="AL52" s="259"/>
      <c r="AM52" s="208"/>
      <c r="AN52" s="208"/>
      <c r="AO52" s="208"/>
      <c r="AP52" s="208"/>
      <c r="AQ52" s="263"/>
      <c r="AR52" s="230"/>
    </row>
    <row r="53" spans="1:44" s="78" customFormat="1" ht="17.100000000000001" customHeight="1">
      <c r="A53" s="232" t="str">
        <f>IF(E53&lt;&gt;"",'Información General'!$D$15&amp;"_"&amp;+$A$1+2,"")</f>
        <v>2024_2</v>
      </c>
      <c r="B53" s="235" t="s">
        <v>263</v>
      </c>
      <c r="C53" s="238" t="s">
        <v>157</v>
      </c>
      <c r="D53" s="235" t="s">
        <v>264</v>
      </c>
      <c r="E53" s="241" t="s">
        <v>265</v>
      </c>
      <c r="F53" s="235" t="s">
        <v>135</v>
      </c>
      <c r="G53" s="244" t="s">
        <v>164</v>
      </c>
      <c r="H53" s="229"/>
      <c r="I53" s="295">
        <v>2.1</v>
      </c>
      <c r="J53" s="229" t="s">
        <v>266</v>
      </c>
      <c r="K53" s="221" t="s">
        <v>137</v>
      </c>
      <c r="L53" s="221" t="s">
        <v>138</v>
      </c>
      <c r="M53" s="229" t="s">
        <v>267</v>
      </c>
      <c r="N53" s="212">
        <v>2</v>
      </c>
      <c r="O53" s="212">
        <v>3</v>
      </c>
      <c r="P53" s="218" t="str">
        <f>IF(AND(N53&lt;&gt;"",O53&lt;&gt;""),IF(AND(N53&gt;5,O53&gt;5),"I",IF(AND(N53&lt;=5,O53&gt;5),"II",IF(AND(N53&gt;5,O53&lt;=5),"IV",IF(AND(N53&lt;=5,O53&lt;=5),"III")))),"")</f>
        <v>III</v>
      </c>
      <c r="Q53" s="221" t="s">
        <v>139</v>
      </c>
      <c r="R53" s="222">
        <f>IF(Q53="SI",1,IF(Q53="NO",3,0))</f>
        <v>1</v>
      </c>
      <c r="S53" s="72" t="s">
        <v>268</v>
      </c>
      <c r="T53" s="73" t="s">
        <v>269</v>
      </c>
      <c r="U53" s="74" t="s">
        <v>140</v>
      </c>
      <c r="V53" s="74" t="s">
        <v>139</v>
      </c>
      <c r="W53" s="74" t="s">
        <v>139</v>
      </c>
      <c r="X53" s="74" t="s">
        <v>139</v>
      </c>
      <c r="Y53" s="74" t="s">
        <v>139</v>
      </c>
      <c r="Z53" s="87" t="str">
        <f t="shared" si="0"/>
        <v>Suficiente</v>
      </c>
      <c r="AA53" s="77">
        <f>IF(Z53="Suficiente",1,0)</f>
        <v>1</v>
      </c>
      <c r="AB53" s="77">
        <f t="shared" si="2"/>
        <v>0</v>
      </c>
      <c r="AC53" s="223" t="str">
        <f>IF(SUM(R53:R77)&gt;=1,IF((SUM(R53:R77)/COUNTA(Q53:Q77))=1,IF(SUM(AA53:AA77)&gt;=1,IF(SUM(AA53:AA77)/(SUM(AA53:AA77)+SUM(AB53:AB77))=100%,"SI","NO"),"NO"),"NO"),"")</f>
        <v>NO</v>
      </c>
      <c r="AD53" s="226" t="str">
        <f>IF($N53=1,"b","")</f>
        <v/>
      </c>
      <c r="AE53" s="226" t="str">
        <f>IF($O53=1,"b","")</f>
        <v/>
      </c>
      <c r="AF53" s="212">
        <v>2</v>
      </c>
      <c r="AG53" s="294">
        <v>3</v>
      </c>
      <c r="AH53" s="215">
        <f>IF(OR($AD53="b",$AE53="b"),2,0)</f>
        <v>0</v>
      </c>
      <c r="AI53" s="215">
        <f>IF(AND($N53=1,$AF53=1,$O53=1,$AG53=1),1,0)</f>
        <v>0</v>
      </c>
      <c r="AJ53" s="203">
        <f>IF(AF53&lt;&gt;"",IF(AI53=1,1,IF(OR($AF53&gt;$N53,AND($AC53="SI",$AF53=$N53),AND($AC53="NO",$AF53&lt;&gt;$N53)),0,1)),0)</f>
        <v>1</v>
      </c>
      <c r="AK53" s="203">
        <f>IF(AG53&lt;&gt;"",IF(AI53=1,1,IF(OR(AG53&gt;O53,AND(AC53="SI",AG53=O53),AND(AC53="NO",AG53&lt;&gt;O53)),0,1)),0)</f>
        <v>1</v>
      </c>
      <c r="AL53" s="203">
        <f>IF(AC53&lt;&gt;"",(+AI53+AJ53+AK53),0)</f>
        <v>2</v>
      </c>
      <c r="AM53" s="206" t="str">
        <f>IF($AL53&gt;=2,IF(AND($AF53="",$AG53=""),"",IF(AND($AF53&gt;5,$AG53&gt;5),"I","")),"")</f>
        <v/>
      </c>
      <c r="AN53" s="206" t="str">
        <f>IF($AL53&gt;=2,IF(AND($AF53="",$AG53=""),"",IF(AND($AF53&lt;6,$AG53&gt;5),"II","")),"")</f>
        <v/>
      </c>
      <c r="AO53" s="206" t="str">
        <f>IF($AL53&gt;=2,IF(AND($AF53="",$AG53=""),"",IF(AND($AF53&lt;6,$AG53&lt;6),"III","")),"")</f>
        <v>III</v>
      </c>
      <c r="AP53" s="206" t="str">
        <f>IF($AL53&gt;=2,IF(AND($AF53="",$AG53=""),"",IF(AND($AF53&gt;5,$AG53&lt;6),"IV","")),"")</f>
        <v/>
      </c>
      <c r="AQ53" s="209" t="s">
        <v>150</v>
      </c>
      <c r="AR53" s="255" t="s">
        <v>270</v>
      </c>
    </row>
    <row r="54" spans="1:44" s="78" customFormat="1" ht="17.100000000000001" customHeight="1">
      <c r="A54" s="233"/>
      <c r="B54" s="236"/>
      <c r="C54" s="239"/>
      <c r="D54" s="236"/>
      <c r="E54" s="242"/>
      <c r="F54" s="236"/>
      <c r="G54" s="245"/>
      <c r="H54" s="194"/>
      <c r="I54" s="296"/>
      <c r="J54" s="194"/>
      <c r="K54" s="196"/>
      <c r="L54" s="196"/>
      <c r="M54" s="194"/>
      <c r="N54" s="213"/>
      <c r="O54" s="213"/>
      <c r="P54" s="219"/>
      <c r="Q54" s="196"/>
      <c r="R54" s="199"/>
      <c r="S54" s="79" t="s">
        <v>271</v>
      </c>
      <c r="T54" s="80" t="s">
        <v>272</v>
      </c>
      <c r="U54" s="81" t="s">
        <v>148</v>
      </c>
      <c r="V54" s="81" t="s">
        <v>139</v>
      </c>
      <c r="W54" s="81" t="s">
        <v>139</v>
      </c>
      <c r="X54" s="81" t="s">
        <v>139</v>
      </c>
      <c r="Y54" s="81" t="s">
        <v>139</v>
      </c>
      <c r="Z54" s="75" t="str">
        <f t="shared" si="0"/>
        <v>Suficiente</v>
      </c>
      <c r="AA54" s="76">
        <f t="shared" si="1"/>
        <v>1</v>
      </c>
      <c r="AB54" s="76">
        <f t="shared" si="2"/>
        <v>0</v>
      </c>
      <c r="AC54" s="224"/>
      <c r="AD54" s="227"/>
      <c r="AE54" s="227"/>
      <c r="AF54" s="213"/>
      <c r="AG54" s="380"/>
      <c r="AH54" s="216"/>
      <c r="AI54" s="216"/>
      <c r="AJ54" s="204"/>
      <c r="AK54" s="204"/>
      <c r="AL54" s="204"/>
      <c r="AM54" s="207"/>
      <c r="AN54" s="207"/>
      <c r="AO54" s="207"/>
      <c r="AP54" s="207"/>
      <c r="AQ54" s="210"/>
      <c r="AR54" s="202"/>
    </row>
    <row r="55" spans="1:44" s="78" customFormat="1" ht="17.100000000000001" customHeight="1">
      <c r="A55" s="233"/>
      <c r="B55" s="236"/>
      <c r="C55" s="239"/>
      <c r="D55" s="236"/>
      <c r="E55" s="242"/>
      <c r="F55" s="236"/>
      <c r="G55" s="245"/>
      <c r="H55" s="194"/>
      <c r="I55" s="296"/>
      <c r="J55" s="194"/>
      <c r="K55" s="196"/>
      <c r="L55" s="196"/>
      <c r="M55" s="194"/>
      <c r="N55" s="213"/>
      <c r="O55" s="213"/>
      <c r="P55" s="219"/>
      <c r="Q55" s="196"/>
      <c r="R55" s="199"/>
      <c r="S55" s="79" t="s">
        <v>273</v>
      </c>
      <c r="T55" s="80" t="s">
        <v>274</v>
      </c>
      <c r="U55" s="81" t="s">
        <v>148</v>
      </c>
      <c r="V55" s="81" t="s">
        <v>139</v>
      </c>
      <c r="W55" s="81" t="s">
        <v>139</v>
      </c>
      <c r="X55" s="81" t="s">
        <v>139</v>
      </c>
      <c r="Y55" s="81" t="s">
        <v>139</v>
      </c>
      <c r="Z55" s="75" t="str">
        <f t="shared" si="0"/>
        <v>Suficiente</v>
      </c>
      <c r="AA55" s="76">
        <f t="shared" si="1"/>
        <v>1</v>
      </c>
      <c r="AB55" s="76">
        <f t="shared" si="2"/>
        <v>0</v>
      </c>
      <c r="AC55" s="224"/>
      <c r="AD55" s="227"/>
      <c r="AE55" s="227"/>
      <c r="AF55" s="213"/>
      <c r="AG55" s="380"/>
      <c r="AH55" s="216"/>
      <c r="AI55" s="216"/>
      <c r="AJ55" s="204"/>
      <c r="AK55" s="204"/>
      <c r="AL55" s="204"/>
      <c r="AM55" s="207"/>
      <c r="AN55" s="207"/>
      <c r="AO55" s="207"/>
      <c r="AP55" s="207"/>
      <c r="AQ55" s="210"/>
      <c r="AR55" s="202"/>
    </row>
    <row r="56" spans="1:44" s="78" customFormat="1" ht="17.100000000000001" customHeight="1">
      <c r="A56" s="233"/>
      <c r="B56" s="236"/>
      <c r="C56" s="239"/>
      <c r="D56" s="236"/>
      <c r="E56" s="242"/>
      <c r="F56" s="236"/>
      <c r="G56" s="245"/>
      <c r="H56" s="194"/>
      <c r="I56" s="296"/>
      <c r="J56" s="194"/>
      <c r="K56" s="196"/>
      <c r="L56" s="196"/>
      <c r="M56" s="194"/>
      <c r="N56" s="213"/>
      <c r="O56" s="213"/>
      <c r="P56" s="219"/>
      <c r="Q56" s="196"/>
      <c r="R56" s="199"/>
      <c r="S56" s="79" t="s">
        <v>275</v>
      </c>
      <c r="T56" s="80"/>
      <c r="U56" s="81"/>
      <c r="V56" s="81"/>
      <c r="W56" s="81"/>
      <c r="X56" s="81"/>
      <c r="Y56" s="81"/>
      <c r="Z56" s="75" t="str">
        <f t="shared" si="0"/>
        <v/>
      </c>
      <c r="AA56" s="76">
        <f t="shared" si="1"/>
        <v>0</v>
      </c>
      <c r="AB56" s="76">
        <f t="shared" si="2"/>
        <v>0</v>
      </c>
      <c r="AC56" s="224"/>
      <c r="AD56" s="227"/>
      <c r="AE56" s="227"/>
      <c r="AF56" s="213"/>
      <c r="AG56" s="380"/>
      <c r="AH56" s="216"/>
      <c r="AI56" s="216"/>
      <c r="AJ56" s="204"/>
      <c r="AK56" s="204"/>
      <c r="AL56" s="204"/>
      <c r="AM56" s="207"/>
      <c r="AN56" s="207"/>
      <c r="AO56" s="207"/>
      <c r="AP56" s="207"/>
      <c r="AQ56" s="210"/>
      <c r="AR56" s="202"/>
    </row>
    <row r="57" spans="1:44" s="78" customFormat="1" ht="17.100000000000001" customHeight="1">
      <c r="A57" s="233"/>
      <c r="B57" s="236"/>
      <c r="C57" s="239"/>
      <c r="D57" s="236"/>
      <c r="E57" s="242"/>
      <c r="F57" s="236"/>
      <c r="G57" s="245"/>
      <c r="H57" s="194"/>
      <c r="I57" s="297"/>
      <c r="J57" s="194"/>
      <c r="K57" s="196"/>
      <c r="L57" s="196"/>
      <c r="M57" s="194"/>
      <c r="N57" s="213"/>
      <c r="O57" s="213"/>
      <c r="P57" s="219"/>
      <c r="Q57" s="196"/>
      <c r="R57" s="199"/>
      <c r="S57" s="79" t="s">
        <v>276</v>
      </c>
      <c r="T57" s="80"/>
      <c r="U57" s="81"/>
      <c r="V57" s="81"/>
      <c r="W57" s="81"/>
      <c r="X57" s="81"/>
      <c r="Y57" s="81"/>
      <c r="Z57" s="75" t="str">
        <f t="shared" si="0"/>
        <v/>
      </c>
      <c r="AA57" s="76">
        <f t="shared" si="1"/>
        <v>0</v>
      </c>
      <c r="AB57" s="76">
        <f t="shared" si="2"/>
        <v>0</v>
      </c>
      <c r="AC57" s="224"/>
      <c r="AD57" s="227"/>
      <c r="AE57" s="227"/>
      <c r="AF57" s="213"/>
      <c r="AG57" s="380"/>
      <c r="AH57" s="216"/>
      <c r="AI57" s="216"/>
      <c r="AJ57" s="204"/>
      <c r="AK57" s="204"/>
      <c r="AL57" s="204"/>
      <c r="AM57" s="207"/>
      <c r="AN57" s="207"/>
      <c r="AO57" s="207"/>
      <c r="AP57" s="207"/>
      <c r="AQ57" s="210"/>
      <c r="AR57" s="202"/>
    </row>
    <row r="58" spans="1:44" s="78" customFormat="1" ht="17.100000000000001" customHeight="1">
      <c r="A58" s="233"/>
      <c r="B58" s="236"/>
      <c r="C58" s="239"/>
      <c r="D58" s="236"/>
      <c r="E58" s="242"/>
      <c r="F58" s="236"/>
      <c r="G58" s="245"/>
      <c r="H58" s="194"/>
      <c r="I58" s="192">
        <v>2.2000000000000002</v>
      </c>
      <c r="J58" s="194" t="s">
        <v>277</v>
      </c>
      <c r="K58" s="196" t="s">
        <v>137</v>
      </c>
      <c r="L58" s="196" t="s">
        <v>138</v>
      </c>
      <c r="M58" s="194"/>
      <c r="N58" s="213"/>
      <c r="O58" s="213"/>
      <c r="P58" s="219"/>
      <c r="Q58" s="196" t="s">
        <v>139</v>
      </c>
      <c r="R58" s="198">
        <f>IF(Q58="SI",1,IF(Q58="NO",3,0))</f>
        <v>1</v>
      </c>
      <c r="S58" s="79" t="s">
        <v>278</v>
      </c>
      <c r="T58" s="80" t="s">
        <v>279</v>
      </c>
      <c r="U58" s="81" t="s">
        <v>148</v>
      </c>
      <c r="V58" s="81" t="s">
        <v>147</v>
      </c>
      <c r="W58" s="81" t="s">
        <v>147</v>
      </c>
      <c r="X58" s="81" t="s">
        <v>139</v>
      </c>
      <c r="Y58" s="81" t="s">
        <v>139</v>
      </c>
      <c r="Z58" s="75" t="str">
        <f t="shared" si="0"/>
        <v>Deficiente</v>
      </c>
      <c r="AA58" s="76">
        <f t="shared" si="1"/>
        <v>0</v>
      </c>
      <c r="AB58" s="76">
        <f t="shared" si="2"/>
        <v>1</v>
      </c>
      <c r="AC58" s="224"/>
      <c r="AD58" s="227"/>
      <c r="AE58" s="227"/>
      <c r="AF58" s="213"/>
      <c r="AG58" s="380"/>
      <c r="AH58" s="216"/>
      <c r="AI58" s="216"/>
      <c r="AJ58" s="204"/>
      <c r="AK58" s="204"/>
      <c r="AL58" s="204"/>
      <c r="AM58" s="207"/>
      <c r="AN58" s="207"/>
      <c r="AO58" s="207"/>
      <c r="AP58" s="207"/>
      <c r="AQ58" s="210"/>
      <c r="AR58" s="201" t="s">
        <v>280</v>
      </c>
    </row>
    <row r="59" spans="1:44" s="78" customFormat="1" ht="17.100000000000001" customHeight="1">
      <c r="A59" s="233"/>
      <c r="B59" s="236"/>
      <c r="C59" s="239"/>
      <c r="D59" s="236"/>
      <c r="E59" s="242"/>
      <c r="F59" s="236"/>
      <c r="G59" s="245"/>
      <c r="H59" s="194"/>
      <c r="I59" s="192"/>
      <c r="J59" s="194"/>
      <c r="K59" s="196"/>
      <c r="L59" s="196"/>
      <c r="M59" s="194"/>
      <c r="N59" s="213"/>
      <c r="O59" s="213"/>
      <c r="P59" s="219"/>
      <c r="Q59" s="196"/>
      <c r="R59" s="199"/>
      <c r="S59" s="79" t="s">
        <v>281</v>
      </c>
      <c r="T59" s="80" t="s">
        <v>282</v>
      </c>
      <c r="U59" s="81" t="s">
        <v>155</v>
      </c>
      <c r="V59" s="81" t="s">
        <v>147</v>
      </c>
      <c r="W59" s="81" t="s">
        <v>147</v>
      </c>
      <c r="X59" s="81" t="s">
        <v>139</v>
      </c>
      <c r="Y59" s="81" t="s">
        <v>139</v>
      </c>
      <c r="Z59" s="75" t="str">
        <f t="shared" si="0"/>
        <v>Deficiente</v>
      </c>
      <c r="AA59" s="76">
        <f t="shared" si="1"/>
        <v>0</v>
      </c>
      <c r="AB59" s="76">
        <f t="shared" si="2"/>
        <v>1</v>
      </c>
      <c r="AC59" s="224"/>
      <c r="AD59" s="227"/>
      <c r="AE59" s="227"/>
      <c r="AF59" s="213"/>
      <c r="AG59" s="380"/>
      <c r="AH59" s="216"/>
      <c r="AI59" s="216"/>
      <c r="AJ59" s="204"/>
      <c r="AK59" s="204"/>
      <c r="AL59" s="204"/>
      <c r="AM59" s="207"/>
      <c r="AN59" s="207"/>
      <c r="AO59" s="207"/>
      <c r="AP59" s="207"/>
      <c r="AQ59" s="210"/>
      <c r="AR59" s="202"/>
    </row>
    <row r="60" spans="1:44" s="78" customFormat="1" ht="17.100000000000001" customHeight="1">
      <c r="A60" s="233"/>
      <c r="B60" s="236"/>
      <c r="C60" s="239"/>
      <c r="D60" s="236"/>
      <c r="E60" s="242"/>
      <c r="F60" s="236"/>
      <c r="G60" s="245"/>
      <c r="H60" s="194"/>
      <c r="I60" s="192"/>
      <c r="J60" s="194"/>
      <c r="K60" s="196"/>
      <c r="L60" s="196"/>
      <c r="M60" s="194"/>
      <c r="N60" s="213"/>
      <c r="O60" s="213"/>
      <c r="P60" s="219"/>
      <c r="Q60" s="196"/>
      <c r="R60" s="199"/>
      <c r="S60" s="79" t="s">
        <v>283</v>
      </c>
      <c r="T60" s="80"/>
      <c r="U60" s="81"/>
      <c r="V60" s="81"/>
      <c r="W60" s="81"/>
      <c r="X60" s="81"/>
      <c r="Y60" s="81"/>
      <c r="Z60" s="75" t="str">
        <f t="shared" si="0"/>
        <v/>
      </c>
      <c r="AA60" s="76">
        <f t="shared" si="1"/>
        <v>0</v>
      </c>
      <c r="AB60" s="76">
        <f t="shared" si="2"/>
        <v>0</v>
      </c>
      <c r="AC60" s="224"/>
      <c r="AD60" s="227"/>
      <c r="AE60" s="227"/>
      <c r="AF60" s="213"/>
      <c r="AG60" s="380"/>
      <c r="AH60" s="216"/>
      <c r="AI60" s="216"/>
      <c r="AJ60" s="204"/>
      <c r="AK60" s="204"/>
      <c r="AL60" s="204"/>
      <c r="AM60" s="207"/>
      <c r="AN60" s="207"/>
      <c r="AO60" s="207"/>
      <c r="AP60" s="207"/>
      <c r="AQ60" s="210"/>
      <c r="AR60" s="202"/>
    </row>
    <row r="61" spans="1:44" s="78" customFormat="1" ht="17.100000000000001" customHeight="1">
      <c r="A61" s="233"/>
      <c r="B61" s="236"/>
      <c r="C61" s="239"/>
      <c r="D61" s="236"/>
      <c r="E61" s="242"/>
      <c r="F61" s="236"/>
      <c r="G61" s="245"/>
      <c r="H61" s="194"/>
      <c r="I61" s="192"/>
      <c r="J61" s="194"/>
      <c r="K61" s="196"/>
      <c r="L61" s="196"/>
      <c r="M61" s="194"/>
      <c r="N61" s="213"/>
      <c r="O61" s="213"/>
      <c r="P61" s="219"/>
      <c r="Q61" s="196"/>
      <c r="R61" s="199"/>
      <c r="S61" s="79" t="s">
        <v>284</v>
      </c>
      <c r="T61" s="80"/>
      <c r="U61" s="81"/>
      <c r="V61" s="81"/>
      <c r="W61" s="81"/>
      <c r="X61" s="81"/>
      <c r="Y61" s="81"/>
      <c r="Z61" s="75" t="str">
        <f t="shared" si="0"/>
        <v/>
      </c>
      <c r="AA61" s="76">
        <f t="shared" si="1"/>
        <v>0</v>
      </c>
      <c r="AB61" s="76">
        <f t="shared" si="2"/>
        <v>0</v>
      </c>
      <c r="AC61" s="224"/>
      <c r="AD61" s="227"/>
      <c r="AE61" s="227"/>
      <c r="AF61" s="213"/>
      <c r="AG61" s="380"/>
      <c r="AH61" s="216"/>
      <c r="AI61" s="216"/>
      <c r="AJ61" s="204"/>
      <c r="AK61" s="204"/>
      <c r="AL61" s="204"/>
      <c r="AM61" s="207"/>
      <c r="AN61" s="207"/>
      <c r="AO61" s="207"/>
      <c r="AP61" s="207"/>
      <c r="AQ61" s="210"/>
      <c r="AR61" s="202"/>
    </row>
    <row r="62" spans="1:44" s="78" customFormat="1" ht="17.100000000000001" customHeight="1">
      <c r="A62" s="233"/>
      <c r="B62" s="236"/>
      <c r="C62" s="239"/>
      <c r="D62" s="236"/>
      <c r="E62" s="242"/>
      <c r="F62" s="236"/>
      <c r="G62" s="245"/>
      <c r="H62" s="194"/>
      <c r="I62" s="192"/>
      <c r="J62" s="194"/>
      <c r="K62" s="196"/>
      <c r="L62" s="196"/>
      <c r="M62" s="194"/>
      <c r="N62" s="213"/>
      <c r="O62" s="213"/>
      <c r="P62" s="219"/>
      <c r="Q62" s="196"/>
      <c r="R62" s="199"/>
      <c r="S62" s="79" t="s">
        <v>285</v>
      </c>
      <c r="T62" s="80"/>
      <c r="U62" s="81"/>
      <c r="V62" s="81"/>
      <c r="W62" s="81"/>
      <c r="X62" s="81"/>
      <c r="Y62" s="81"/>
      <c r="Z62" s="75" t="str">
        <f t="shared" si="0"/>
        <v/>
      </c>
      <c r="AA62" s="76">
        <f t="shared" si="1"/>
        <v>0</v>
      </c>
      <c r="AB62" s="76">
        <f t="shared" si="2"/>
        <v>0</v>
      </c>
      <c r="AC62" s="224"/>
      <c r="AD62" s="227"/>
      <c r="AE62" s="227"/>
      <c r="AF62" s="213"/>
      <c r="AG62" s="380"/>
      <c r="AH62" s="216"/>
      <c r="AI62" s="216"/>
      <c r="AJ62" s="204"/>
      <c r="AK62" s="204"/>
      <c r="AL62" s="204"/>
      <c r="AM62" s="207"/>
      <c r="AN62" s="207"/>
      <c r="AO62" s="207"/>
      <c r="AP62" s="207"/>
      <c r="AQ62" s="210"/>
      <c r="AR62" s="202"/>
    </row>
    <row r="63" spans="1:44" s="78" customFormat="1" ht="17.100000000000001" customHeight="1">
      <c r="A63" s="233"/>
      <c r="B63" s="236"/>
      <c r="C63" s="239"/>
      <c r="D63" s="236"/>
      <c r="E63" s="242"/>
      <c r="F63" s="236"/>
      <c r="G63" s="245"/>
      <c r="H63" s="194"/>
      <c r="I63" s="192">
        <v>2.2999999999999998</v>
      </c>
      <c r="J63" s="194" t="s">
        <v>286</v>
      </c>
      <c r="K63" s="196" t="s">
        <v>137</v>
      </c>
      <c r="L63" s="196" t="s">
        <v>138</v>
      </c>
      <c r="M63" s="194"/>
      <c r="N63" s="213"/>
      <c r="O63" s="213"/>
      <c r="P63" s="219"/>
      <c r="Q63" s="196" t="s">
        <v>139</v>
      </c>
      <c r="R63" s="198">
        <f>IF(Q63="SI",1,IF(Q63="NO",3,0))</f>
        <v>1</v>
      </c>
      <c r="S63" s="79" t="s">
        <v>287</v>
      </c>
      <c r="T63" s="80" t="s">
        <v>288</v>
      </c>
      <c r="U63" s="81"/>
      <c r="V63" s="81" t="s">
        <v>139</v>
      </c>
      <c r="W63" s="81" t="s">
        <v>139</v>
      </c>
      <c r="X63" s="81" t="s">
        <v>139</v>
      </c>
      <c r="Y63" s="81" t="s">
        <v>139</v>
      </c>
      <c r="Z63" s="75" t="str">
        <f t="shared" si="0"/>
        <v>Suficiente</v>
      </c>
      <c r="AA63" s="76">
        <f t="shared" si="1"/>
        <v>1</v>
      </c>
      <c r="AB63" s="76">
        <f t="shared" si="2"/>
        <v>0</v>
      </c>
      <c r="AC63" s="224"/>
      <c r="AD63" s="227"/>
      <c r="AE63" s="227"/>
      <c r="AF63" s="213"/>
      <c r="AG63" s="380"/>
      <c r="AH63" s="216"/>
      <c r="AI63" s="216"/>
      <c r="AJ63" s="204"/>
      <c r="AK63" s="204"/>
      <c r="AL63" s="204"/>
      <c r="AM63" s="207"/>
      <c r="AN63" s="207"/>
      <c r="AO63" s="207"/>
      <c r="AP63" s="207"/>
      <c r="AQ63" s="210"/>
      <c r="AR63" s="201" t="s">
        <v>289</v>
      </c>
    </row>
    <row r="64" spans="1:44" s="78" customFormat="1" ht="16.5" customHeight="1">
      <c r="A64" s="233"/>
      <c r="B64" s="236"/>
      <c r="C64" s="239"/>
      <c r="D64" s="236"/>
      <c r="E64" s="242"/>
      <c r="F64" s="236"/>
      <c r="G64" s="245"/>
      <c r="H64" s="194"/>
      <c r="I64" s="192"/>
      <c r="J64" s="194"/>
      <c r="K64" s="196"/>
      <c r="L64" s="196"/>
      <c r="M64" s="194"/>
      <c r="N64" s="213"/>
      <c r="O64" s="213"/>
      <c r="P64" s="219"/>
      <c r="Q64" s="196"/>
      <c r="R64" s="199"/>
      <c r="S64" s="79" t="s">
        <v>290</v>
      </c>
      <c r="T64" s="80" t="s">
        <v>291</v>
      </c>
      <c r="U64" s="81"/>
      <c r="V64" s="81" t="s">
        <v>139</v>
      </c>
      <c r="W64" s="81" t="s">
        <v>139</v>
      </c>
      <c r="X64" s="81" t="s">
        <v>139</v>
      </c>
      <c r="Y64" s="81" t="s">
        <v>139</v>
      </c>
      <c r="Z64" s="75" t="str">
        <f t="shared" si="0"/>
        <v>Suficiente</v>
      </c>
      <c r="AA64" s="76">
        <f t="shared" si="1"/>
        <v>1</v>
      </c>
      <c r="AB64" s="76">
        <f t="shared" si="2"/>
        <v>0</v>
      </c>
      <c r="AC64" s="224"/>
      <c r="AD64" s="227"/>
      <c r="AE64" s="227"/>
      <c r="AF64" s="213"/>
      <c r="AG64" s="380"/>
      <c r="AH64" s="216"/>
      <c r="AI64" s="216"/>
      <c r="AJ64" s="204"/>
      <c r="AK64" s="204"/>
      <c r="AL64" s="204"/>
      <c r="AM64" s="207"/>
      <c r="AN64" s="207"/>
      <c r="AO64" s="207"/>
      <c r="AP64" s="207"/>
      <c r="AQ64" s="210"/>
      <c r="AR64" s="202"/>
    </row>
    <row r="65" spans="1:44" s="78" customFormat="1" ht="17.100000000000001" customHeight="1">
      <c r="A65" s="233"/>
      <c r="B65" s="236"/>
      <c r="C65" s="239"/>
      <c r="D65" s="236"/>
      <c r="E65" s="242"/>
      <c r="F65" s="236"/>
      <c r="G65" s="245"/>
      <c r="H65" s="194"/>
      <c r="I65" s="192"/>
      <c r="J65" s="194"/>
      <c r="K65" s="196"/>
      <c r="L65" s="196"/>
      <c r="M65" s="194"/>
      <c r="N65" s="213"/>
      <c r="O65" s="213"/>
      <c r="P65" s="219"/>
      <c r="Q65" s="196"/>
      <c r="R65" s="199"/>
      <c r="S65" s="79" t="s">
        <v>292</v>
      </c>
      <c r="T65" s="80" t="s">
        <v>293</v>
      </c>
      <c r="U65" s="81"/>
      <c r="V65" s="81" t="s">
        <v>147</v>
      </c>
      <c r="W65" s="81" t="s">
        <v>147</v>
      </c>
      <c r="X65" s="81" t="s">
        <v>139</v>
      </c>
      <c r="Y65" s="81" t="s">
        <v>139</v>
      </c>
      <c r="Z65" s="75" t="str">
        <f t="shared" si="0"/>
        <v>Deficiente</v>
      </c>
      <c r="AA65" s="76">
        <f t="shared" si="1"/>
        <v>0</v>
      </c>
      <c r="AB65" s="76">
        <f t="shared" si="2"/>
        <v>1</v>
      </c>
      <c r="AC65" s="224"/>
      <c r="AD65" s="227"/>
      <c r="AE65" s="227"/>
      <c r="AF65" s="213"/>
      <c r="AG65" s="380"/>
      <c r="AH65" s="216"/>
      <c r="AI65" s="216"/>
      <c r="AJ65" s="204"/>
      <c r="AK65" s="204"/>
      <c r="AL65" s="204"/>
      <c r="AM65" s="207"/>
      <c r="AN65" s="207"/>
      <c r="AO65" s="207"/>
      <c r="AP65" s="207"/>
      <c r="AQ65" s="210"/>
      <c r="AR65" s="202"/>
    </row>
    <row r="66" spans="1:44" s="78" customFormat="1" ht="17.100000000000001" customHeight="1">
      <c r="A66" s="233"/>
      <c r="B66" s="236"/>
      <c r="C66" s="239"/>
      <c r="D66" s="236"/>
      <c r="E66" s="242"/>
      <c r="F66" s="236"/>
      <c r="G66" s="245"/>
      <c r="H66" s="194"/>
      <c r="I66" s="192"/>
      <c r="J66" s="194"/>
      <c r="K66" s="196"/>
      <c r="L66" s="196"/>
      <c r="M66" s="194"/>
      <c r="N66" s="213"/>
      <c r="O66" s="213"/>
      <c r="P66" s="219"/>
      <c r="Q66" s="196"/>
      <c r="R66" s="199"/>
      <c r="S66" s="79" t="s">
        <v>294</v>
      </c>
      <c r="T66" s="80"/>
      <c r="U66" s="81"/>
      <c r="V66" s="81"/>
      <c r="W66" s="81"/>
      <c r="X66" s="81"/>
      <c r="Y66" s="81"/>
      <c r="Z66" s="75" t="str">
        <f t="shared" si="0"/>
        <v/>
      </c>
      <c r="AA66" s="76">
        <f t="shared" si="1"/>
        <v>0</v>
      </c>
      <c r="AB66" s="76">
        <f t="shared" si="2"/>
        <v>0</v>
      </c>
      <c r="AC66" s="224"/>
      <c r="AD66" s="227"/>
      <c r="AE66" s="227"/>
      <c r="AF66" s="213"/>
      <c r="AG66" s="380"/>
      <c r="AH66" s="216"/>
      <c r="AI66" s="216"/>
      <c r="AJ66" s="204"/>
      <c r="AK66" s="204"/>
      <c r="AL66" s="204"/>
      <c r="AM66" s="207"/>
      <c r="AN66" s="207"/>
      <c r="AO66" s="207"/>
      <c r="AP66" s="207"/>
      <c r="AQ66" s="210"/>
      <c r="AR66" s="202"/>
    </row>
    <row r="67" spans="1:44" s="78" customFormat="1" ht="17.100000000000001" customHeight="1">
      <c r="A67" s="233"/>
      <c r="B67" s="236"/>
      <c r="C67" s="239"/>
      <c r="D67" s="236"/>
      <c r="E67" s="242"/>
      <c r="F67" s="236"/>
      <c r="G67" s="245"/>
      <c r="H67" s="194"/>
      <c r="I67" s="192"/>
      <c r="J67" s="194"/>
      <c r="K67" s="196"/>
      <c r="L67" s="196"/>
      <c r="M67" s="194"/>
      <c r="N67" s="213"/>
      <c r="O67" s="213"/>
      <c r="P67" s="219"/>
      <c r="Q67" s="196"/>
      <c r="R67" s="199"/>
      <c r="S67" s="79" t="s">
        <v>295</v>
      </c>
      <c r="T67" s="80"/>
      <c r="U67" s="81"/>
      <c r="V67" s="81"/>
      <c r="W67" s="81"/>
      <c r="X67" s="81"/>
      <c r="Y67" s="81"/>
      <c r="Z67" s="75" t="str">
        <f t="shared" si="0"/>
        <v/>
      </c>
      <c r="AA67" s="76">
        <f t="shared" si="1"/>
        <v>0</v>
      </c>
      <c r="AB67" s="76">
        <f t="shared" si="2"/>
        <v>0</v>
      </c>
      <c r="AC67" s="224"/>
      <c r="AD67" s="227"/>
      <c r="AE67" s="227"/>
      <c r="AF67" s="213"/>
      <c r="AG67" s="380"/>
      <c r="AH67" s="216"/>
      <c r="AI67" s="216"/>
      <c r="AJ67" s="204"/>
      <c r="AK67" s="204"/>
      <c r="AL67" s="204"/>
      <c r="AM67" s="207"/>
      <c r="AN67" s="207"/>
      <c r="AO67" s="207"/>
      <c r="AP67" s="207"/>
      <c r="AQ67" s="210"/>
      <c r="AR67" s="202"/>
    </row>
    <row r="68" spans="1:44" s="78" customFormat="1" ht="17.100000000000001" customHeight="1">
      <c r="A68" s="233"/>
      <c r="B68" s="236"/>
      <c r="C68" s="239"/>
      <c r="D68" s="236"/>
      <c r="E68" s="242"/>
      <c r="F68" s="236"/>
      <c r="G68" s="245"/>
      <c r="H68" s="194"/>
      <c r="I68" s="192">
        <v>2.4</v>
      </c>
      <c r="J68" s="194" t="s">
        <v>296</v>
      </c>
      <c r="K68" s="196" t="s">
        <v>137</v>
      </c>
      <c r="L68" s="196" t="s">
        <v>138</v>
      </c>
      <c r="M68" s="194"/>
      <c r="N68" s="213"/>
      <c r="O68" s="213"/>
      <c r="P68" s="219"/>
      <c r="Q68" s="196" t="s">
        <v>139</v>
      </c>
      <c r="R68" s="198">
        <f>IF(Q68="SI",1,IF(Q68="NO",3,0))</f>
        <v>1</v>
      </c>
      <c r="S68" s="79" t="s">
        <v>297</v>
      </c>
      <c r="T68" s="80" t="s">
        <v>274</v>
      </c>
      <c r="U68" s="81" t="s">
        <v>148</v>
      </c>
      <c r="V68" s="81" t="s">
        <v>139</v>
      </c>
      <c r="W68" s="81" t="s">
        <v>139</v>
      </c>
      <c r="X68" s="81" t="s">
        <v>139</v>
      </c>
      <c r="Y68" s="81" t="s">
        <v>139</v>
      </c>
      <c r="Z68" s="75" t="str">
        <f t="shared" si="0"/>
        <v>Suficiente</v>
      </c>
      <c r="AA68" s="76">
        <f t="shared" si="1"/>
        <v>1</v>
      </c>
      <c r="AB68" s="76">
        <f t="shared" si="2"/>
        <v>0</v>
      </c>
      <c r="AC68" s="224"/>
      <c r="AD68" s="227"/>
      <c r="AE68" s="227"/>
      <c r="AF68" s="213"/>
      <c r="AG68" s="380"/>
      <c r="AH68" s="216"/>
      <c r="AI68" s="216"/>
      <c r="AJ68" s="204"/>
      <c r="AK68" s="204"/>
      <c r="AL68" s="204"/>
      <c r="AM68" s="207"/>
      <c r="AN68" s="207"/>
      <c r="AO68" s="207"/>
      <c r="AP68" s="207"/>
      <c r="AQ68" s="210"/>
      <c r="AR68" s="201" t="s">
        <v>298</v>
      </c>
    </row>
    <row r="69" spans="1:44" s="78" customFormat="1" ht="17.100000000000001" customHeight="1">
      <c r="A69" s="233"/>
      <c r="B69" s="236"/>
      <c r="C69" s="239"/>
      <c r="D69" s="236"/>
      <c r="E69" s="242"/>
      <c r="F69" s="236"/>
      <c r="G69" s="245"/>
      <c r="H69" s="194"/>
      <c r="I69" s="192"/>
      <c r="J69" s="194"/>
      <c r="K69" s="196"/>
      <c r="L69" s="196"/>
      <c r="M69" s="194"/>
      <c r="N69" s="213"/>
      <c r="O69" s="213"/>
      <c r="P69" s="219"/>
      <c r="Q69" s="196"/>
      <c r="R69" s="199"/>
      <c r="S69" s="79" t="s">
        <v>299</v>
      </c>
      <c r="T69" s="80"/>
      <c r="U69" s="81"/>
      <c r="V69" s="81"/>
      <c r="W69" s="81"/>
      <c r="X69" s="81"/>
      <c r="Y69" s="81"/>
      <c r="Z69" s="75" t="str">
        <f t="shared" si="0"/>
        <v/>
      </c>
      <c r="AA69" s="76">
        <f t="shared" si="1"/>
        <v>0</v>
      </c>
      <c r="AB69" s="76">
        <f t="shared" si="2"/>
        <v>0</v>
      </c>
      <c r="AC69" s="224"/>
      <c r="AD69" s="227"/>
      <c r="AE69" s="227"/>
      <c r="AF69" s="213"/>
      <c r="AG69" s="380"/>
      <c r="AH69" s="216"/>
      <c r="AI69" s="216"/>
      <c r="AJ69" s="204"/>
      <c r="AK69" s="204"/>
      <c r="AL69" s="204"/>
      <c r="AM69" s="207"/>
      <c r="AN69" s="207"/>
      <c r="AO69" s="207"/>
      <c r="AP69" s="207"/>
      <c r="AQ69" s="210"/>
      <c r="AR69" s="202"/>
    </row>
    <row r="70" spans="1:44" s="78" customFormat="1" ht="17.100000000000001" customHeight="1">
      <c r="A70" s="233"/>
      <c r="B70" s="236"/>
      <c r="C70" s="239"/>
      <c r="D70" s="236"/>
      <c r="E70" s="242"/>
      <c r="F70" s="236"/>
      <c r="G70" s="245"/>
      <c r="H70" s="194"/>
      <c r="I70" s="192"/>
      <c r="J70" s="194"/>
      <c r="K70" s="196"/>
      <c r="L70" s="196"/>
      <c r="M70" s="194"/>
      <c r="N70" s="213"/>
      <c r="O70" s="213"/>
      <c r="P70" s="219"/>
      <c r="Q70" s="196"/>
      <c r="R70" s="199"/>
      <c r="S70" s="79" t="s">
        <v>300</v>
      </c>
      <c r="T70" s="80"/>
      <c r="U70" s="81"/>
      <c r="V70" s="81"/>
      <c r="W70" s="81"/>
      <c r="X70" s="81"/>
      <c r="Y70" s="81"/>
      <c r="Z70" s="75" t="str">
        <f t="shared" si="0"/>
        <v/>
      </c>
      <c r="AA70" s="76">
        <f t="shared" si="1"/>
        <v>0</v>
      </c>
      <c r="AB70" s="76">
        <f t="shared" si="2"/>
        <v>0</v>
      </c>
      <c r="AC70" s="224"/>
      <c r="AD70" s="227"/>
      <c r="AE70" s="227"/>
      <c r="AF70" s="213"/>
      <c r="AG70" s="380"/>
      <c r="AH70" s="216"/>
      <c r="AI70" s="216"/>
      <c r="AJ70" s="204"/>
      <c r="AK70" s="204"/>
      <c r="AL70" s="204"/>
      <c r="AM70" s="207"/>
      <c r="AN70" s="207"/>
      <c r="AO70" s="207"/>
      <c r="AP70" s="207"/>
      <c r="AQ70" s="210"/>
      <c r="AR70" s="202"/>
    </row>
    <row r="71" spans="1:44" s="78" customFormat="1" ht="17.100000000000001" customHeight="1">
      <c r="A71" s="233"/>
      <c r="B71" s="236"/>
      <c r="C71" s="239"/>
      <c r="D71" s="236"/>
      <c r="E71" s="242"/>
      <c r="F71" s="236"/>
      <c r="G71" s="245"/>
      <c r="H71" s="194"/>
      <c r="I71" s="192"/>
      <c r="J71" s="194"/>
      <c r="K71" s="196"/>
      <c r="L71" s="196"/>
      <c r="M71" s="194"/>
      <c r="N71" s="213"/>
      <c r="O71" s="213"/>
      <c r="P71" s="219"/>
      <c r="Q71" s="196"/>
      <c r="R71" s="199"/>
      <c r="S71" s="79" t="s">
        <v>301</v>
      </c>
      <c r="T71" s="80"/>
      <c r="U71" s="81"/>
      <c r="V71" s="81"/>
      <c r="W71" s="81"/>
      <c r="X71" s="81"/>
      <c r="Y71" s="81"/>
      <c r="Z71" s="75" t="str">
        <f t="shared" si="0"/>
        <v/>
      </c>
      <c r="AA71" s="76">
        <f t="shared" si="1"/>
        <v>0</v>
      </c>
      <c r="AB71" s="76">
        <f t="shared" si="2"/>
        <v>0</v>
      </c>
      <c r="AC71" s="224"/>
      <c r="AD71" s="227"/>
      <c r="AE71" s="227"/>
      <c r="AF71" s="213"/>
      <c r="AG71" s="380"/>
      <c r="AH71" s="216"/>
      <c r="AI71" s="216"/>
      <c r="AJ71" s="204"/>
      <c r="AK71" s="204"/>
      <c r="AL71" s="204"/>
      <c r="AM71" s="207"/>
      <c r="AN71" s="207"/>
      <c r="AO71" s="207"/>
      <c r="AP71" s="207"/>
      <c r="AQ71" s="210"/>
      <c r="AR71" s="202"/>
    </row>
    <row r="72" spans="1:44" s="78" customFormat="1" ht="17.100000000000001" customHeight="1">
      <c r="A72" s="233"/>
      <c r="B72" s="236"/>
      <c r="C72" s="239"/>
      <c r="D72" s="236"/>
      <c r="E72" s="242"/>
      <c r="F72" s="236"/>
      <c r="G72" s="245"/>
      <c r="H72" s="194"/>
      <c r="I72" s="192"/>
      <c r="J72" s="194"/>
      <c r="K72" s="196"/>
      <c r="L72" s="196"/>
      <c r="M72" s="194"/>
      <c r="N72" s="213"/>
      <c r="O72" s="213"/>
      <c r="P72" s="219"/>
      <c r="Q72" s="196"/>
      <c r="R72" s="199"/>
      <c r="S72" s="79" t="s">
        <v>302</v>
      </c>
      <c r="T72" s="80"/>
      <c r="U72" s="81"/>
      <c r="V72" s="81"/>
      <c r="W72" s="81"/>
      <c r="X72" s="81"/>
      <c r="Y72" s="81"/>
      <c r="Z72" s="75" t="str">
        <f t="shared" si="0"/>
        <v/>
      </c>
      <c r="AA72" s="76">
        <f t="shared" si="1"/>
        <v>0</v>
      </c>
      <c r="AB72" s="76">
        <f t="shared" si="2"/>
        <v>0</v>
      </c>
      <c r="AC72" s="224"/>
      <c r="AD72" s="227"/>
      <c r="AE72" s="227"/>
      <c r="AF72" s="213"/>
      <c r="AG72" s="380"/>
      <c r="AH72" s="216"/>
      <c r="AI72" s="216"/>
      <c r="AJ72" s="204"/>
      <c r="AK72" s="204"/>
      <c r="AL72" s="204"/>
      <c r="AM72" s="207"/>
      <c r="AN72" s="207"/>
      <c r="AO72" s="207"/>
      <c r="AP72" s="207"/>
      <c r="AQ72" s="210"/>
      <c r="AR72" s="202"/>
    </row>
    <row r="73" spans="1:44" s="78" customFormat="1" ht="17.100000000000001" customHeight="1">
      <c r="A73" s="233"/>
      <c r="B73" s="236"/>
      <c r="C73" s="239"/>
      <c r="D73" s="236"/>
      <c r="E73" s="242"/>
      <c r="F73" s="236"/>
      <c r="G73" s="245"/>
      <c r="H73" s="194"/>
      <c r="I73" s="192">
        <v>2.5</v>
      </c>
      <c r="J73" s="194"/>
      <c r="K73" s="196"/>
      <c r="L73" s="196"/>
      <c r="M73" s="194"/>
      <c r="N73" s="213"/>
      <c r="O73" s="213"/>
      <c r="P73" s="219"/>
      <c r="Q73" s="196"/>
      <c r="R73" s="198">
        <f>IF(Q73="SI",1,IF(Q73="NO",3,0))</f>
        <v>0</v>
      </c>
      <c r="S73" s="79" t="s">
        <v>303</v>
      </c>
      <c r="T73" s="80"/>
      <c r="U73" s="81"/>
      <c r="V73" s="81"/>
      <c r="W73" s="81"/>
      <c r="X73" s="81"/>
      <c r="Y73" s="81"/>
      <c r="Z73" s="75" t="str">
        <f t="shared" si="0"/>
        <v/>
      </c>
      <c r="AA73" s="76">
        <f t="shared" si="1"/>
        <v>0</v>
      </c>
      <c r="AB73" s="76">
        <f t="shared" si="2"/>
        <v>0</v>
      </c>
      <c r="AC73" s="224"/>
      <c r="AD73" s="227"/>
      <c r="AE73" s="227"/>
      <c r="AF73" s="213"/>
      <c r="AG73" s="380"/>
      <c r="AH73" s="216"/>
      <c r="AI73" s="216"/>
      <c r="AJ73" s="204"/>
      <c r="AK73" s="204"/>
      <c r="AL73" s="204"/>
      <c r="AM73" s="207"/>
      <c r="AN73" s="207"/>
      <c r="AO73" s="207"/>
      <c r="AP73" s="207"/>
      <c r="AQ73" s="210"/>
      <c r="AR73" s="201"/>
    </row>
    <row r="74" spans="1:44" s="78" customFormat="1" ht="17.100000000000001" customHeight="1">
      <c r="A74" s="233"/>
      <c r="B74" s="236"/>
      <c r="C74" s="239"/>
      <c r="D74" s="236"/>
      <c r="E74" s="242"/>
      <c r="F74" s="236"/>
      <c r="G74" s="245"/>
      <c r="H74" s="194"/>
      <c r="I74" s="192"/>
      <c r="J74" s="194"/>
      <c r="K74" s="196"/>
      <c r="L74" s="196"/>
      <c r="M74" s="194"/>
      <c r="N74" s="213"/>
      <c r="O74" s="213"/>
      <c r="P74" s="219"/>
      <c r="Q74" s="196"/>
      <c r="R74" s="199"/>
      <c r="S74" s="79" t="s">
        <v>304</v>
      </c>
      <c r="T74" s="80"/>
      <c r="U74" s="81"/>
      <c r="V74" s="81"/>
      <c r="W74" s="81"/>
      <c r="X74" s="81"/>
      <c r="Y74" s="81"/>
      <c r="Z74" s="75" t="str">
        <f t="shared" si="0"/>
        <v/>
      </c>
      <c r="AA74" s="76">
        <f t="shared" si="1"/>
        <v>0</v>
      </c>
      <c r="AB74" s="76">
        <f t="shared" si="2"/>
        <v>0</v>
      </c>
      <c r="AC74" s="224"/>
      <c r="AD74" s="227"/>
      <c r="AE74" s="227"/>
      <c r="AF74" s="213"/>
      <c r="AG74" s="380"/>
      <c r="AH74" s="216"/>
      <c r="AI74" s="216"/>
      <c r="AJ74" s="204"/>
      <c r="AK74" s="204"/>
      <c r="AL74" s="204"/>
      <c r="AM74" s="207"/>
      <c r="AN74" s="207"/>
      <c r="AO74" s="207"/>
      <c r="AP74" s="207"/>
      <c r="AQ74" s="210"/>
      <c r="AR74" s="202"/>
    </row>
    <row r="75" spans="1:44" s="78" customFormat="1" ht="17.100000000000001" customHeight="1">
      <c r="A75" s="233"/>
      <c r="B75" s="236"/>
      <c r="C75" s="239"/>
      <c r="D75" s="236"/>
      <c r="E75" s="242"/>
      <c r="F75" s="236"/>
      <c r="G75" s="245"/>
      <c r="H75" s="194"/>
      <c r="I75" s="192"/>
      <c r="J75" s="194"/>
      <c r="K75" s="196"/>
      <c r="L75" s="196"/>
      <c r="M75" s="194"/>
      <c r="N75" s="213"/>
      <c r="O75" s="213"/>
      <c r="P75" s="219"/>
      <c r="Q75" s="196"/>
      <c r="R75" s="199"/>
      <c r="S75" s="79" t="s">
        <v>305</v>
      </c>
      <c r="T75" s="80"/>
      <c r="U75" s="81"/>
      <c r="V75" s="81"/>
      <c r="W75" s="81"/>
      <c r="X75" s="81"/>
      <c r="Y75" s="81"/>
      <c r="Z75" s="75" t="str">
        <f t="shared" si="0"/>
        <v/>
      </c>
      <c r="AA75" s="76">
        <f t="shared" si="1"/>
        <v>0</v>
      </c>
      <c r="AB75" s="76">
        <f t="shared" si="2"/>
        <v>0</v>
      </c>
      <c r="AC75" s="224"/>
      <c r="AD75" s="227"/>
      <c r="AE75" s="227"/>
      <c r="AF75" s="213"/>
      <c r="AG75" s="380"/>
      <c r="AH75" s="216"/>
      <c r="AI75" s="216"/>
      <c r="AJ75" s="204"/>
      <c r="AK75" s="204"/>
      <c r="AL75" s="204"/>
      <c r="AM75" s="207"/>
      <c r="AN75" s="207"/>
      <c r="AO75" s="207"/>
      <c r="AP75" s="207"/>
      <c r="AQ75" s="210"/>
      <c r="AR75" s="202"/>
    </row>
    <row r="76" spans="1:44" s="78" customFormat="1" ht="17.100000000000001" customHeight="1">
      <c r="A76" s="233"/>
      <c r="B76" s="236"/>
      <c r="C76" s="239"/>
      <c r="D76" s="236"/>
      <c r="E76" s="242"/>
      <c r="F76" s="236"/>
      <c r="G76" s="245"/>
      <c r="H76" s="194"/>
      <c r="I76" s="192"/>
      <c r="J76" s="194"/>
      <c r="K76" s="196"/>
      <c r="L76" s="196"/>
      <c r="M76" s="194"/>
      <c r="N76" s="213"/>
      <c r="O76" s="213"/>
      <c r="P76" s="219"/>
      <c r="Q76" s="196"/>
      <c r="R76" s="199"/>
      <c r="S76" s="79" t="s">
        <v>306</v>
      </c>
      <c r="T76" s="80"/>
      <c r="U76" s="81"/>
      <c r="V76" s="81"/>
      <c r="W76" s="81"/>
      <c r="X76" s="81"/>
      <c r="Y76" s="81"/>
      <c r="Z76" s="75" t="str">
        <f t="shared" si="0"/>
        <v/>
      </c>
      <c r="AA76" s="76">
        <f t="shared" si="1"/>
        <v>0</v>
      </c>
      <c r="AB76" s="76">
        <f t="shared" si="2"/>
        <v>0</v>
      </c>
      <c r="AC76" s="224"/>
      <c r="AD76" s="227"/>
      <c r="AE76" s="227"/>
      <c r="AF76" s="213"/>
      <c r="AG76" s="380"/>
      <c r="AH76" s="216"/>
      <c r="AI76" s="216"/>
      <c r="AJ76" s="204"/>
      <c r="AK76" s="204"/>
      <c r="AL76" s="204"/>
      <c r="AM76" s="207"/>
      <c r="AN76" s="207"/>
      <c r="AO76" s="207"/>
      <c r="AP76" s="207"/>
      <c r="AQ76" s="210"/>
      <c r="AR76" s="202"/>
    </row>
    <row r="77" spans="1:44" s="78" customFormat="1" ht="17.100000000000001" customHeight="1">
      <c r="A77" s="234"/>
      <c r="B77" s="237"/>
      <c r="C77" s="240"/>
      <c r="D77" s="237"/>
      <c r="E77" s="243"/>
      <c r="F77" s="237"/>
      <c r="G77" s="246"/>
      <c r="H77" s="195"/>
      <c r="I77" s="193"/>
      <c r="J77" s="195"/>
      <c r="K77" s="197"/>
      <c r="L77" s="197"/>
      <c r="M77" s="195"/>
      <c r="N77" s="214"/>
      <c r="O77" s="214"/>
      <c r="P77" s="220"/>
      <c r="Q77" s="197"/>
      <c r="R77" s="200"/>
      <c r="S77" s="82" t="s">
        <v>307</v>
      </c>
      <c r="T77" s="83"/>
      <c r="U77" s="84"/>
      <c r="V77" s="84"/>
      <c r="W77" s="84"/>
      <c r="X77" s="84"/>
      <c r="Y77" s="84"/>
      <c r="Z77" s="85" t="str">
        <f t="shared" si="0"/>
        <v/>
      </c>
      <c r="AA77" s="86">
        <f t="shared" si="1"/>
        <v>0</v>
      </c>
      <c r="AB77" s="86">
        <f t="shared" si="2"/>
        <v>0</v>
      </c>
      <c r="AC77" s="225"/>
      <c r="AD77" s="228"/>
      <c r="AE77" s="228"/>
      <c r="AF77" s="214"/>
      <c r="AG77" s="381"/>
      <c r="AH77" s="217"/>
      <c r="AI77" s="217"/>
      <c r="AJ77" s="205"/>
      <c r="AK77" s="205"/>
      <c r="AL77" s="205"/>
      <c r="AM77" s="208"/>
      <c r="AN77" s="208"/>
      <c r="AO77" s="208"/>
      <c r="AP77" s="208"/>
      <c r="AQ77" s="211"/>
      <c r="AR77" s="230"/>
    </row>
    <row r="78" spans="1:44" s="78" customFormat="1" ht="17.100000000000001" customHeight="1">
      <c r="A78" s="278" t="str">
        <f>IF(E78&lt;&gt;"",'Información General'!$D$15&amp;"_"&amp;+$A$1+3,"")</f>
        <v>2024_3</v>
      </c>
      <c r="B78" s="281" t="s">
        <v>308</v>
      </c>
      <c r="C78" s="284" t="s">
        <v>157</v>
      </c>
      <c r="D78" s="281" t="s">
        <v>309</v>
      </c>
      <c r="E78" s="287" t="s">
        <v>310</v>
      </c>
      <c r="F78" s="281" t="s">
        <v>152</v>
      </c>
      <c r="G78" s="290" t="s">
        <v>164</v>
      </c>
      <c r="H78" s="229"/>
      <c r="I78" s="293">
        <v>3.1</v>
      </c>
      <c r="J78" s="277" t="s">
        <v>311</v>
      </c>
      <c r="K78" s="271" t="s">
        <v>165</v>
      </c>
      <c r="L78" s="271" t="s">
        <v>138</v>
      </c>
      <c r="M78" s="277" t="s">
        <v>312</v>
      </c>
      <c r="N78" s="264">
        <v>2</v>
      </c>
      <c r="O78" s="264">
        <v>2</v>
      </c>
      <c r="P78" s="268" t="str">
        <f>IF(AND(N78&lt;&gt;"",O78&lt;&gt;""),IF(AND(N78&gt;5,O78&gt;5),"I",IF(AND(N78&lt;=5,O78&gt;5),"II",IF(AND(N78&gt;5,O78&lt;=5),"IV",IF(AND(N78&lt;=5,O78&lt;=5),"III")))),"")</f>
        <v>III</v>
      </c>
      <c r="Q78" s="271" t="s">
        <v>139</v>
      </c>
      <c r="R78" s="272">
        <f>IF(Q78="SI",1,IF(Q78="NO",3,0))</f>
        <v>1</v>
      </c>
      <c r="S78" s="72" t="s">
        <v>313</v>
      </c>
      <c r="T78" s="73" t="s">
        <v>314</v>
      </c>
      <c r="U78" s="74" t="s">
        <v>155</v>
      </c>
      <c r="V78" s="74" t="s">
        <v>139</v>
      </c>
      <c r="W78" s="74" t="s">
        <v>139</v>
      </c>
      <c r="X78" s="74" t="s">
        <v>139</v>
      </c>
      <c r="Y78" s="74" t="s">
        <v>139</v>
      </c>
      <c r="Z78" s="87" t="str">
        <f t="shared" si="0"/>
        <v>Suficiente</v>
      </c>
      <c r="AA78" s="77">
        <f>IF(Z78="Suficiente",1,0)</f>
        <v>1</v>
      </c>
      <c r="AB78" s="77">
        <f>IF(Z78="Deficiente",1,0)</f>
        <v>0</v>
      </c>
      <c r="AC78" s="273" t="str">
        <f>IF(SUM(R78:R102)&gt;=1,IF((SUM(R78:R102)/COUNTA(Q78:Q102))=1,IF(SUM(AA78:AA102)&gt;=1,IF(SUM(AA78:AA102)/(SUM(AA78:AA102)+SUM(AB78:AB102))=100%,"SI","NO"),"NO"),"NO"),"")</f>
        <v>SI</v>
      </c>
      <c r="AD78" s="276" t="str">
        <f>IF($N78=1,"b","")</f>
        <v/>
      </c>
      <c r="AE78" s="276" t="str">
        <f>IF($O78=1,"b","")</f>
        <v/>
      </c>
      <c r="AF78" s="264">
        <v>2</v>
      </c>
      <c r="AG78" s="264">
        <v>2</v>
      </c>
      <c r="AH78" s="267">
        <f>IF(OR($AD78="b",$AE78="b"),2,0)</f>
        <v>0</v>
      </c>
      <c r="AI78" s="267">
        <f>IF(AND($N78=1,$AF78=1,$O78=1,$AG78=1),1,0)</f>
        <v>0</v>
      </c>
      <c r="AJ78" s="257">
        <f>IF(AF78&lt;&gt;"",IF(AI78=1,1,IF(OR($AF78&gt;$N78,AND($AC78="SI",$AF78=$N78),AND($AC78="NO",$AF78&lt;&gt;$N78)),0,1)),0)</f>
        <v>0</v>
      </c>
      <c r="AK78" s="257">
        <f>IF(AG78&lt;&gt;"",IF(AI78=1,1,IF(OR(AG78&gt;O78,AND(AC78="SI",AG78=O78),AND(AC78="NO",AG78&lt;&gt;O78)),0,1)),0)</f>
        <v>0</v>
      </c>
      <c r="AL78" s="257">
        <f>IF(AC78&lt;&gt;"",(+AI78+AJ78+AK78),0)</f>
        <v>0</v>
      </c>
      <c r="AM78" s="260" t="str">
        <f>IF($AL78&gt;=2,IF(AND($AF78="",$AG78=""),"",IF(AND($AF78&gt;5,$AG78&gt;5),"I","")),"")</f>
        <v/>
      </c>
      <c r="AN78" s="260" t="str">
        <f>IF($AL78&gt;=2,IF(AND($AF78="",$AG78=""),"",IF(AND($AF78&lt;6,$AG78&gt;5),"II","")),"")</f>
        <v/>
      </c>
      <c r="AO78" s="260" t="str">
        <f>IF($AL78&gt;=2,IF(AND($AF78="",$AG78=""),"",IF(AND($AF78&lt;6,$AG78&lt;6),"III","")),"")</f>
        <v/>
      </c>
      <c r="AP78" s="260" t="str">
        <f>IF($AL78&gt;=2,IF(AND($AF78="",$AG78=""),"",IF(AND($AF78&gt;5,$AG78&lt;6),"IV","")),"")</f>
        <v/>
      </c>
      <c r="AQ78" s="261" t="s">
        <v>166</v>
      </c>
      <c r="AR78" s="256" t="s">
        <v>315</v>
      </c>
    </row>
    <row r="79" spans="1:44" s="78" customFormat="1" ht="17.100000000000001" customHeight="1">
      <c r="A79" s="279"/>
      <c r="B79" s="282"/>
      <c r="C79" s="285"/>
      <c r="D79" s="282"/>
      <c r="E79" s="288"/>
      <c r="F79" s="282"/>
      <c r="G79" s="291"/>
      <c r="H79" s="194"/>
      <c r="I79" s="248"/>
      <c r="J79" s="250"/>
      <c r="K79" s="252"/>
      <c r="L79" s="252"/>
      <c r="M79" s="250"/>
      <c r="N79" s="265"/>
      <c r="O79" s="265"/>
      <c r="P79" s="269"/>
      <c r="Q79" s="252"/>
      <c r="R79" s="199"/>
      <c r="S79" s="79" t="s">
        <v>316</v>
      </c>
      <c r="T79" s="80"/>
      <c r="U79" s="81"/>
      <c r="V79" s="81"/>
      <c r="W79" s="81"/>
      <c r="X79" s="81"/>
      <c r="Y79" s="81"/>
      <c r="Z79" s="75" t="str">
        <f t="shared" si="0"/>
        <v/>
      </c>
      <c r="AA79" s="76">
        <f t="shared" si="1"/>
        <v>0</v>
      </c>
      <c r="AB79" s="76">
        <f t="shared" ref="AB79:AB102" si="3">IF(Z79="Deficiente",1,0)</f>
        <v>0</v>
      </c>
      <c r="AC79" s="274"/>
      <c r="AD79" s="227"/>
      <c r="AE79" s="227"/>
      <c r="AF79" s="265"/>
      <c r="AG79" s="265"/>
      <c r="AH79" s="216"/>
      <c r="AI79" s="216"/>
      <c r="AJ79" s="258"/>
      <c r="AK79" s="258"/>
      <c r="AL79" s="258"/>
      <c r="AM79" s="207"/>
      <c r="AN79" s="207"/>
      <c r="AO79" s="207"/>
      <c r="AP79" s="207"/>
      <c r="AQ79" s="262"/>
      <c r="AR79" s="202"/>
    </row>
    <row r="80" spans="1:44" s="78" customFormat="1" ht="17.100000000000001" customHeight="1">
      <c r="A80" s="279"/>
      <c r="B80" s="282"/>
      <c r="C80" s="285"/>
      <c r="D80" s="282"/>
      <c r="E80" s="288"/>
      <c r="F80" s="282"/>
      <c r="G80" s="291"/>
      <c r="H80" s="194"/>
      <c r="I80" s="248"/>
      <c r="J80" s="250"/>
      <c r="K80" s="252"/>
      <c r="L80" s="252"/>
      <c r="M80" s="250"/>
      <c r="N80" s="265"/>
      <c r="O80" s="265"/>
      <c r="P80" s="269"/>
      <c r="Q80" s="252"/>
      <c r="R80" s="199"/>
      <c r="S80" s="79" t="s">
        <v>317</v>
      </c>
      <c r="T80" s="80"/>
      <c r="U80" s="81"/>
      <c r="V80" s="81"/>
      <c r="W80" s="81"/>
      <c r="X80" s="81"/>
      <c r="Y80" s="81"/>
      <c r="Z80" s="75" t="str">
        <f t="shared" si="0"/>
        <v/>
      </c>
      <c r="AA80" s="76">
        <f t="shared" si="1"/>
        <v>0</v>
      </c>
      <c r="AB80" s="76">
        <f t="shared" si="3"/>
        <v>0</v>
      </c>
      <c r="AC80" s="274"/>
      <c r="AD80" s="227"/>
      <c r="AE80" s="227"/>
      <c r="AF80" s="265"/>
      <c r="AG80" s="265"/>
      <c r="AH80" s="216"/>
      <c r="AI80" s="216"/>
      <c r="AJ80" s="258"/>
      <c r="AK80" s="258"/>
      <c r="AL80" s="258"/>
      <c r="AM80" s="207"/>
      <c r="AN80" s="207"/>
      <c r="AO80" s="207"/>
      <c r="AP80" s="207"/>
      <c r="AQ80" s="262"/>
      <c r="AR80" s="202"/>
    </row>
    <row r="81" spans="1:44" s="78" customFormat="1" ht="17.100000000000001" customHeight="1">
      <c r="A81" s="279"/>
      <c r="B81" s="282"/>
      <c r="C81" s="285"/>
      <c r="D81" s="282"/>
      <c r="E81" s="288"/>
      <c r="F81" s="282"/>
      <c r="G81" s="291"/>
      <c r="H81" s="194"/>
      <c r="I81" s="248"/>
      <c r="J81" s="250"/>
      <c r="K81" s="252"/>
      <c r="L81" s="252"/>
      <c r="M81" s="250"/>
      <c r="N81" s="265"/>
      <c r="O81" s="265"/>
      <c r="P81" s="269"/>
      <c r="Q81" s="252"/>
      <c r="R81" s="199"/>
      <c r="S81" s="79" t="s">
        <v>318</v>
      </c>
      <c r="T81" s="80"/>
      <c r="U81" s="81"/>
      <c r="V81" s="81"/>
      <c r="W81" s="81"/>
      <c r="X81" s="81"/>
      <c r="Y81" s="81"/>
      <c r="Z81" s="75" t="str">
        <f t="shared" si="0"/>
        <v/>
      </c>
      <c r="AA81" s="76">
        <f t="shared" si="1"/>
        <v>0</v>
      </c>
      <c r="AB81" s="76">
        <f t="shared" si="3"/>
        <v>0</v>
      </c>
      <c r="AC81" s="274"/>
      <c r="AD81" s="227"/>
      <c r="AE81" s="227"/>
      <c r="AF81" s="265"/>
      <c r="AG81" s="265"/>
      <c r="AH81" s="216"/>
      <c r="AI81" s="216"/>
      <c r="AJ81" s="258"/>
      <c r="AK81" s="258"/>
      <c r="AL81" s="258"/>
      <c r="AM81" s="207"/>
      <c r="AN81" s="207"/>
      <c r="AO81" s="207"/>
      <c r="AP81" s="207"/>
      <c r="AQ81" s="262"/>
      <c r="AR81" s="202"/>
    </row>
    <row r="82" spans="1:44" s="78" customFormat="1" ht="17.100000000000001" customHeight="1">
      <c r="A82" s="279"/>
      <c r="B82" s="282"/>
      <c r="C82" s="285"/>
      <c r="D82" s="282"/>
      <c r="E82" s="288"/>
      <c r="F82" s="282"/>
      <c r="G82" s="291"/>
      <c r="H82" s="194"/>
      <c r="I82" s="248"/>
      <c r="J82" s="250"/>
      <c r="K82" s="252"/>
      <c r="L82" s="252"/>
      <c r="M82" s="250"/>
      <c r="N82" s="265"/>
      <c r="O82" s="265"/>
      <c r="P82" s="269"/>
      <c r="Q82" s="252"/>
      <c r="R82" s="199"/>
      <c r="S82" s="79" t="s">
        <v>319</v>
      </c>
      <c r="T82" s="80"/>
      <c r="U82" s="81"/>
      <c r="V82" s="81"/>
      <c r="W82" s="81"/>
      <c r="X82" s="81"/>
      <c r="Y82" s="81"/>
      <c r="Z82" s="75" t="str">
        <f t="shared" si="0"/>
        <v/>
      </c>
      <c r="AA82" s="76">
        <f t="shared" si="1"/>
        <v>0</v>
      </c>
      <c r="AB82" s="76">
        <f t="shared" si="3"/>
        <v>0</v>
      </c>
      <c r="AC82" s="274"/>
      <c r="AD82" s="227"/>
      <c r="AE82" s="227"/>
      <c r="AF82" s="265"/>
      <c r="AG82" s="265"/>
      <c r="AH82" s="216"/>
      <c r="AI82" s="216"/>
      <c r="AJ82" s="258"/>
      <c r="AK82" s="258"/>
      <c r="AL82" s="258"/>
      <c r="AM82" s="207"/>
      <c r="AN82" s="207"/>
      <c r="AO82" s="207"/>
      <c r="AP82" s="207"/>
      <c r="AQ82" s="262"/>
      <c r="AR82" s="202"/>
    </row>
    <row r="83" spans="1:44" s="78" customFormat="1" ht="17.100000000000001" customHeight="1">
      <c r="A83" s="279"/>
      <c r="B83" s="282"/>
      <c r="C83" s="285"/>
      <c r="D83" s="282"/>
      <c r="E83" s="288"/>
      <c r="F83" s="282"/>
      <c r="G83" s="291"/>
      <c r="H83" s="194"/>
      <c r="I83" s="248">
        <v>3.2</v>
      </c>
      <c r="J83" s="250" t="s">
        <v>320</v>
      </c>
      <c r="K83" s="252" t="s">
        <v>137</v>
      </c>
      <c r="L83" s="252" t="s">
        <v>138</v>
      </c>
      <c r="M83" s="250"/>
      <c r="N83" s="265"/>
      <c r="O83" s="265"/>
      <c r="P83" s="269"/>
      <c r="Q83" s="252" t="s">
        <v>139</v>
      </c>
      <c r="R83" s="254">
        <f>IF(Q83="SI",1,IF(Q83="NO",3,0))</f>
        <v>1</v>
      </c>
      <c r="S83" s="79" t="s">
        <v>321</v>
      </c>
      <c r="T83" s="80" t="s">
        <v>322</v>
      </c>
      <c r="U83" s="81" t="s">
        <v>155</v>
      </c>
      <c r="V83" s="81" t="s">
        <v>139</v>
      </c>
      <c r="W83" s="81" t="s">
        <v>139</v>
      </c>
      <c r="X83" s="81" t="s">
        <v>139</v>
      </c>
      <c r="Y83" s="81" t="s">
        <v>139</v>
      </c>
      <c r="Z83" s="75" t="str">
        <f t="shared" si="0"/>
        <v>Suficiente</v>
      </c>
      <c r="AA83" s="76">
        <f t="shared" si="1"/>
        <v>1</v>
      </c>
      <c r="AB83" s="76">
        <f t="shared" si="3"/>
        <v>0</v>
      </c>
      <c r="AC83" s="274"/>
      <c r="AD83" s="227"/>
      <c r="AE83" s="227"/>
      <c r="AF83" s="265"/>
      <c r="AG83" s="265"/>
      <c r="AH83" s="216"/>
      <c r="AI83" s="216"/>
      <c r="AJ83" s="258"/>
      <c r="AK83" s="258"/>
      <c r="AL83" s="258"/>
      <c r="AM83" s="207"/>
      <c r="AN83" s="207"/>
      <c r="AO83" s="207"/>
      <c r="AP83" s="207"/>
      <c r="AQ83" s="262"/>
      <c r="AR83" s="231" t="s">
        <v>323</v>
      </c>
    </row>
    <row r="84" spans="1:44" s="78" customFormat="1" ht="17.100000000000001" customHeight="1">
      <c r="A84" s="279"/>
      <c r="B84" s="282"/>
      <c r="C84" s="285"/>
      <c r="D84" s="282"/>
      <c r="E84" s="288"/>
      <c r="F84" s="282"/>
      <c r="G84" s="291"/>
      <c r="H84" s="194"/>
      <c r="I84" s="248"/>
      <c r="J84" s="250"/>
      <c r="K84" s="252"/>
      <c r="L84" s="252"/>
      <c r="M84" s="250"/>
      <c r="N84" s="265"/>
      <c r="O84" s="265"/>
      <c r="P84" s="269"/>
      <c r="Q84" s="252"/>
      <c r="R84" s="199"/>
      <c r="S84" s="79" t="s">
        <v>324</v>
      </c>
      <c r="T84" s="80"/>
      <c r="U84" s="81"/>
      <c r="V84" s="81"/>
      <c r="W84" s="81"/>
      <c r="X84" s="81"/>
      <c r="Y84" s="81"/>
      <c r="Z84" s="75" t="str">
        <f t="shared" si="0"/>
        <v/>
      </c>
      <c r="AA84" s="76">
        <f t="shared" si="1"/>
        <v>0</v>
      </c>
      <c r="AB84" s="76">
        <f t="shared" si="3"/>
        <v>0</v>
      </c>
      <c r="AC84" s="274"/>
      <c r="AD84" s="227"/>
      <c r="AE84" s="227"/>
      <c r="AF84" s="265"/>
      <c r="AG84" s="265"/>
      <c r="AH84" s="216"/>
      <c r="AI84" s="216"/>
      <c r="AJ84" s="258"/>
      <c r="AK84" s="258"/>
      <c r="AL84" s="258"/>
      <c r="AM84" s="207"/>
      <c r="AN84" s="207"/>
      <c r="AO84" s="207"/>
      <c r="AP84" s="207"/>
      <c r="AQ84" s="262"/>
      <c r="AR84" s="202"/>
    </row>
    <row r="85" spans="1:44" s="78" customFormat="1" ht="17.100000000000001" customHeight="1">
      <c r="A85" s="279"/>
      <c r="B85" s="282"/>
      <c r="C85" s="285"/>
      <c r="D85" s="282"/>
      <c r="E85" s="288"/>
      <c r="F85" s="282"/>
      <c r="G85" s="291"/>
      <c r="H85" s="194"/>
      <c r="I85" s="248"/>
      <c r="J85" s="250"/>
      <c r="K85" s="252"/>
      <c r="L85" s="252"/>
      <c r="M85" s="250"/>
      <c r="N85" s="265"/>
      <c r="O85" s="265"/>
      <c r="P85" s="269"/>
      <c r="Q85" s="252"/>
      <c r="R85" s="199"/>
      <c r="S85" s="79" t="s">
        <v>325</v>
      </c>
      <c r="T85" s="80"/>
      <c r="U85" s="81"/>
      <c r="V85" s="81"/>
      <c r="W85" s="81"/>
      <c r="X85" s="81"/>
      <c r="Y85" s="81"/>
      <c r="Z85" s="75" t="str">
        <f t="shared" si="0"/>
        <v/>
      </c>
      <c r="AA85" s="76">
        <f t="shared" si="1"/>
        <v>0</v>
      </c>
      <c r="AB85" s="76">
        <f t="shared" si="3"/>
        <v>0</v>
      </c>
      <c r="AC85" s="274"/>
      <c r="AD85" s="227"/>
      <c r="AE85" s="227"/>
      <c r="AF85" s="265"/>
      <c r="AG85" s="265"/>
      <c r="AH85" s="216"/>
      <c r="AI85" s="216"/>
      <c r="AJ85" s="258"/>
      <c r="AK85" s="258"/>
      <c r="AL85" s="258"/>
      <c r="AM85" s="207"/>
      <c r="AN85" s="207"/>
      <c r="AO85" s="207"/>
      <c r="AP85" s="207"/>
      <c r="AQ85" s="262"/>
      <c r="AR85" s="202"/>
    </row>
    <row r="86" spans="1:44" s="78" customFormat="1" ht="17.100000000000001" customHeight="1">
      <c r="A86" s="279"/>
      <c r="B86" s="282"/>
      <c r="C86" s="285"/>
      <c r="D86" s="282"/>
      <c r="E86" s="288"/>
      <c r="F86" s="282"/>
      <c r="G86" s="291"/>
      <c r="H86" s="194"/>
      <c r="I86" s="248"/>
      <c r="J86" s="250"/>
      <c r="K86" s="252"/>
      <c r="L86" s="252"/>
      <c r="M86" s="250"/>
      <c r="N86" s="265"/>
      <c r="O86" s="265"/>
      <c r="P86" s="269"/>
      <c r="Q86" s="252"/>
      <c r="R86" s="199"/>
      <c r="S86" s="79" t="s">
        <v>326</v>
      </c>
      <c r="T86" s="80"/>
      <c r="U86" s="81"/>
      <c r="V86" s="81"/>
      <c r="W86" s="81"/>
      <c r="X86" s="81"/>
      <c r="Y86" s="81"/>
      <c r="Z86" s="75" t="str">
        <f t="shared" si="0"/>
        <v/>
      </c>
      <c r="AA86" s="76">
        <f t="shared" si="1"/>
        <v>0</v>
      </c>
      <c r="AB86" s="76">
        <f t="shared" si="3"/>
        <v>0</v>
      </c>
      <c r="AC86" s="274"/>
      <c r="AD86" s="227"/>
      <c r="AE86" s="227"/>
      <c r="AF86" s="265"/>
      <c r="AG86" s="265"/>
      <c r="AH86" s="216"/>
      <c r="AI86" s="216"/>
      <c r="AJ86" s="258"/>
      <c r="AK86" s="258"/>
      <c r="AL86" s="258"/>
      <c r="AM86" s="207"/>
      <c r="AN86" s="207"/>
      <c r="AO86" s="207"/>
      <c r="AP86" s="207"/>
      <c r="AQ86" s="262"/>
      <c r="AR86" s="202"/>
    </row>
    <row r="87" spans="1:44" s="78" customFormat="1" ht="17.100000000000001" customHeight="1">
      <c r="A87" s="279"/>
      <c r="B87" s="282"/>
      <c r="C87" s="285"/>
      <c r="D87" s="282"/>
      <c r="E87" s="288"/>
      <c r="F87" s="282"/>
      <c r="G87" s="291"/>
      <c r="H87" s="194"/>
      <c r="I87" s="248"/>
      <c r="J87" s="250"/>
      <c r="K87" s="252"/>
      <c r="L87" s="252"/>
      <c r="M87" s="250"/>
      <c r="N87" s="265"/>
      <c r="O87" s="265"/>
      <c r="P87" s="269"/>
      <c r="Q87" s="252"/>
      <c r="R87" s="199"/>
      <c r="S87" s="79" t="s">
        <v>327</v>
      </c>
      <c r="T87" s="80"/>
      <c r="U87" s="81"/>
      <c r="V87" s="81"/>
      <c r="W87" s="81"/>
      <c r="X87" s="81"/>
      <c r="Y87" s="81"/>
      <c r="Z87" s="75" t="str">
        <f t="shared" si="0"/>
        <v/>
      </c>
      <c r="AA87" s="76">
        <f t="shared" si="1"/>
        <v>0</v>
      </c>
      <c r="AB87" s="76">
        <f t="shared" si="3"/>
        <v>0</v>
      </c>
      <c r="AC87" s="274"/>
      <c r="AD87" s="227"/>
      <c r="AE87" s="227"/>
      <c r="AF87" s="265"/>
      <c r="AG87" s="265"/>
      <c r="AH87" s="216"/>
      <c r="AI87" s="216"/>
      <c r="AJ87" s="258"/>
      <c r="AK87" s="258"/>
      <c r="AL87" s="258"/>
      <c r="AM87" s="207"/>
      <c r="AN87" s="207"/>
      <c r="AO87" s="207"/>
      <c r="AP87" s="207"/>
      <c r="AQ87" s="262"/>
      <c r="AR87" s="202"/>
    </row>
    <row r="88" spans="1:44" s="78" customFormat="1" ht="17.100000000000001" customHeight="1">
      <c r="A88" s="279"/>
      <c r="B88" s="282"/>
      <c r="C88" s="285"/>
      <c r="D88" s="282"/>
      <c r="E88" s="288"/>
      <c r="F88" s="282"/>
      <c r="G88" s="291"/>
      <c r="H88" s="194"/>
      <c r="I88" s="248">
        <v>3.3</v>
      </c>
      <c r="J88" s="250" t="s">
        <v>328</v>
      </c>
      <c r="K88" s="252" t="s">
        <v>137</v>
      </c>
      <c r="L88" s="252" t="s">
        <v>138</v>
      </c>
      <c r="M88" s="250"/>
      <c r="N88" s="265"/>
      <c r="O88" s="265"/>
      <c r="P88" s="269"/>
      <c r="Q88" s="252" t="s">
        <v>139</v>
      </c>
      <c r="R88" s="254">
        <f>IF(Q88="SI",1,IF(Q88="NO",3,0))</f>
        <v>1</v>
      </c>
      <c r="S88" s="79" t="s">
        <v>329</v>
      </c>
      <c r="T88" s="80" t="s">
        <v>322</v>
      </c>
      <c r="U88" s="81" t="s">
        <v>148</v>
      </c>
      <c r="V88" s="81" t="s">
        <v>139</v>
      </c>
      <c r="W88" s="81" t="s">
        <v>139</v>
      </c>
      <c r="X88" s="81" t="s">
        <v>139</v>
      </c>
      <c r="Y88" s="81" t="s">
        <v>139</v>
      </c>
      <c r="Z88" s="75" t="str">
        <f t="shared" si="0"/>
        <v>Suficiente</v>
      </c>
      <c r="AA88" s="76">
        <f t="shared" si="1"/>
        <v>1</v>
      </c>
      <c r="AB88" s="76">
        <f t="shared" si="3"/>
        <v>0</v>
      </c>
      <c r="AC88" s="274"/>
      <c r="AD88" s="227"/>
      <c r="AE88" s="227"/>
      <c r="AF88" s="265"/>
      <c r="AG88" s="265"/>
      <c r="AH88" s="216"/>
      <c r="AI88" s="216"/>
      <c r="AJ88" s="258"/>
      <c r="AK88" s="258"/>
      <c r="AL88" s="258"/>
      <c r="AM88" s="207"/>
      <c r="AN88" s="207"/>
      <c r="AO88" s="207"/>
      <c r="AP88" s="207"/>
      <c r="AQ88" s="262"/>
      <c r="AR88" s="231" t="s">
        <v>330</v>
      </c>
    </row>
    <row r="89" spans="1:44" s="78" customFormat="1" ht="17.100000000000001" customHeight="1">
      <c r="A89" s="279"/>
      <c r="B89" s="282"/>
      <c r="C89" s="285"/>
      <c r="D89" s="282"/>
      <c r="E89" s="288"/>
      <c r="F89" s="282"/>
      <c r="G89" s="291"/>
      <c r="H89" s="194"/>
      <c r="I89" s="248"/>
      <c r="J89" s="250"/>
      <c r="K89" s="252"/>
      <c r="L89" s="252"/>
      <c r="M89" s="250"/>
      <c r="N89" s="265"/>
      <c r="O89" s="265"/>
      <c r="P89" s="269"/>
      <c r="Q89" s="252"/>
      <c r="R89" s="199"/>
      <c r="S89" s="79" t="s">
        <v>331</v>
      </c>
      <c r="T89" s="80"/>
      <c r="U89" s="81"/>
      <c r="V89" s="81"/>
      <c r="W89" s="81"/>
      <c r="X89" s="81"/>
      <c r="Y89" s="81"/>
      <c r="Z89" s="75" t="str">
        <f t="shared" si="0"/>
        <v/>
      </c>
      <c r="AA89" s="76">
        <f t="shared" si="1"/>
        <v>0</v>
      </c>
      <c r="AB89" s="76">
        <f t="shared" si="3"/>
        <v>0</v>
      </c>
      <c r="AC89" s="274"/>
      <c r="AD89" s="227"/>
      <c r="AE89" s="227"/>
      <c r="AF89" s="265"/>
      <c r="AG89" s="265"/>
      <c r="AH89" s="216"/>
      <c r="AI89" s="216"/>
      <c r="AJ89" s="258"/>
      <c r="AK89" s="258"/>
      <c r="AL89" s="258"/>
      <c r="AM89" s="207"/>
      <c r="AN89" s="207"/>
      <c r="AO89" s="207"/>
      <c r="AP89" s="207"/>
      <c r="AQ89" s="262"/>
      <c r="AR89" s="202"/>
    </row>
    <row r="90" spans="1:44" s="78" customFormat="1" ht="17.100000000000001" customHeight="1">
      <c r="A90" s="279"/>
      <c r="B90" s="282"/>
      <c r="C90" s="285"/>
      <c r="D90" s="282"/>
      <c r="E90" s="288"/>
      <c r="F90" s="282"/>
      <c r="G90" s="291"/>
      <c r="H90" s="194"/>
      <c r="I90" s="248"/>
      <c r="J90" s="250"/>
      <c r="K90" s="252"/>
      <c r="L90" s="252"/>
      <c r="M90" s="250"/>
      <c r="N90" s="265"/>
      <c r="O90" s="265"/>
      <c r="P90" s="269"/>
      <c r="Q90" s="252"/>
      <c r="R90" s="199"/>
      <c r="S90" s="79" t="s">
        <v>332</v>
      </c>
      <c r="T90" s="80"/>
      <c r="U90" s="81"/>
      <c r="V90" s="81"/>
      <c r="W90" s="81"/>
      <c r="X90" s="81"/>
      <c r="Y90" s="81"/>
      <c r="Z90" s="75" t="str">
        <f t="shared" si="0"/>
        <v/>
      </c>
      <c r="AA90" s="76">
        <f t="shared" si="1"/>
        <v>0</v>
      </c>
      <c r="AB90" s="76">
        <f t="shared" si="3"/>
        <v>0</v>
      </c>
      <c r="AC90" s="274"/>
      <c r="AD90" s="227"/>
      <c r="AE90" s="227"/>
      <c r="AF90" s="265"/>
      <c r="AG90" s="265"/>
      <c r="AH90" s="216"/>
      <c r="AI90" s="216"/>
      <c r="AJ90" s="258"/>
      <c r="AK90" s="258"/>
      <c r="AL90" s="258"/>
      <c r="AM90" s="207"/>
      <c r="AN90" s="207"/>
      <c r="AO90" s="207"/>
      <c r="AP90" s="207"/>
      <c r="AQ90" s="262"/>
      <c r="AR90" s="202"/>
    </row>
    <row r="91" spans="1:44" s="78" customFormat="1" ht="17.100000000000001" customHeight="1">
      <c r="A91" s="279"/>
      <c r="B91" s="282"/>
      <c r="C91" s="285"/>
      <c r="D91" s="282"/>
      <c r="E91" s="288"/>
      <c r="F91" s="282"/>
      <c r="G91" s="291"/>
      <c r="H91" s="194"/>
      <c r="I91" s="248"/>
      <c r="J91" s="250"/>
      <c r="K91" s="252"/>
      <c r="L91" s="252"/>
      <c r="M91" s="250"/>
      <c r="N91" s="265"/>
      <c r="O91" s="265"/>
      <c r="P91" s="269"/>
      <c r="Q91" s="252"/>
      <c r="R91" s="199"/>
      <c r="S91" s="79" t="s">
        <v>333</v>
      </c>
      <c r="T91" s="80"/>
      <c r="U91" s="81"/>
      <c r="V91" s="81"/>
      <c r="W91" s="81"/>
      <c r="X91" s="81"/>
      <c r="Y91" s="81"/>
      <c r="Z91" s="75" t="str">
        <f t="shared" si="0"/>
        <v/>
      </c>
      <c r="AA91" s="76">
        <f t="shared" si="1"/>
        <v>0</v>
      </c>
      <c r="AB91" s="76">
        <f t="shared" si="3"/>
        <v>0</v>
      </c>
      <c r="AC91" s="274"/>
      <c r="AD91" s="227"/>
      <c r="AE91" s="227"/>
      <c r="AF91" s="265"/>
      <c r="AG91" s="265"/>
      <c r="AH91" s="216"/>
      <c r="AI91" s="216"/>
      <c r="AJ91" s="258"/>
      <c r="AK91" s="258"/>
      <c r="AL91" s="258"/>
      <c r="AM91" s="207"/>
      <c r="AN91" s="207"/>
      <c r="AO91" s="207"/>
      <c r="AP91" s="207"/>
      <c r="AQ91" s="262"/>
      <c r="AR91" s="202"/>
    </row>
    <row r="92" spans="1:44" s="78" customFormat="1" ht="17.100000000000001" customHeight="1">
      <c r="A92" s="279"/>
      <c r="B92" s="282"/>
      <c r="C92" s="285"/>
      <c r="D92" s="282"/>
      <c r="E92" s="288"/>
      <c r="F92" s="282"/>
      <c r="G92" s="291"/>
      <c r="H92" s="194"/>
      <c r="I92" s="248"/>
      <c r="J92" s="250"/>
      <c r="K92" s="252"/>
      <c r="L92" s="252"/>
      <c r="M92" s="250"/>
      <c r="N92" s="265"/>
      <c r="O92" s="265"/>
      <c r="P92" s="269"/>
      <c r="Q92" s="252"/>
      <c r="R92" s="199"/>
      <c r="S92" s="79" t="s">
        <v>334</v>
      </c>
      <c r="T92" s="80"/>
      <c r="U92" s="81"/>
      <c r="V92" s="81"/>
      <c r="W92" s="81"/>
      <c r="X92" s="81"/>
      <c r="Y92" s="81"/>
      <c r="Z92" s="75" t="str">
        <f t="shared" si="0"/>
        <v/>
      </c>
      <c r="AA92" s="76">
        <f t="shared" si="1"/>
        <v>0</v>
      </c>
      <c r="AB92" s="76">
        <f t="shared" si="3"/>
        <v>0</v>
      </c>
      <c r="AC92" s="274"/>
      <c r="AD92" s="227"/>
      <c r="AE92" s="227"/>
      <c r="AF92" s="265"/>
      <c r="AG92" s="265"/>
      <c r="AH92" s="216"/>
      <c r="AI92" s="216"/>
      <c r="AJ92" s="258"/>
      <c r="AK92" s="258"/>
      <c r="AL92" s="258"/>
      <c r="AM92" s="207"/>
      <c r="AN92" s="207"/>
      <c r="AO92" s="207"/>
      <c r="AP92" s="207"/>
      <c r="AQ92" s="262"/>
      <c r="AR92" s="202"/>
    </row>
    <row r="93" spans="1:44" s="78" customFormat="1" ht="17.100000000000001" customHeight="1">
      <c r="A93" s="279"/>
      <c r="B93" s="282"/>
      <c r="C93" s="285"/>
      <c r="D93" s="282"/>
      <c r="E93" s="288"/>
      <c r="F93" s="282"/>
      <c r="G93" s="291"/>
      <c r="H93" s="194"/>
      <c r="I93" s="248">
        <v>3.4</v>
      </c>
      <c r="J93" s="250" t="s">
        <v>335</v>
      </c>
      <c r="K93" s="252" t="s">
        <v>137</v>
      </c>
      <c r="L93" s="252" t="s">
        <v>138</v>
      </c>
      <c r="M93" s="250"/>
      <c r="N93" s="265"/>
      <c r="O93" s="265"/>
      <c r="P93" s="269"/>
      <c r="Q93" s="252" t="s">
        <v>139</v>
      </c>
      <c r="R93" s="254">
        <f>IF(Q93="SI",1,IF(Q93="NO",3,0))</f>
        <v>1</v>
      </c>
      <c r="S93" s="79" t="s">
        <v>336</v>
      </c>
      <c r="T93" s="80" t="s">
        <v>322</v>
      </c>
      <c r="U93" s="81" t="s">
        <v>155</v>
      </c>
      <c r="V93" s="81" t="s">
        <v>139</v>
      </c>
      <c r="W93" s="81" t="s">
        <v>139</v>
      </c>
      <c r="X93" s="81" t="s">
        <v>139</v>
      </c>
      <c r="Y93" s="81" t="s">
        <v>139</v>
      </c>
      <c r="Z93" s="75" t="str">
        <f t="shared" ref="Z93:Z156" si="4">IF($T93&lt;&gt;"",IF(AND(V93="SI",W93="SI",X93="SI",Y93="SI"),"Suficiente",IF(OR(V93="NO",W93="NO",X93="NO",Y93="NO"),"Deficiente",IF(OR(V93="",W93="",X93="",Y93=""),"Falta Valorar el Control",""))),"")</f>
        <v>Suficiente</v>
      </c>
      <c r="AA93" s="76">
        <f t="shared" ref="AA93:AA127" si="5">IF(Z93="Suficiente",1,0)</f>
        <v>1</v>
      </c>
      <c r="AB93" s="76">
        <f t="shared" si="3"/>
        <v>0</v>
      </c>
      <c r="AC93" s="274"/>
      <c r="AD93" s="227"/>
      <c r="AE93" s="227"/>
      <c r="AF93" s="265"/>
      <c r="AG93" s="265"/>
      <c r="AH93" s="216"/>
      <c r="AI93" s="216"/>
      <c r="AJ93" s="258"/>
      <c r="AK93" s="258"/>
      <c r="AL93" s="258"/>
      <c r="AM93" s="207"/>
      <c r="AN93" s="207"/>
      <c r="AO93" s="207"/>
      <c r="AP93" s="207"/>
      <c r="AQ93" s="262"/>
      <c r="AR93" s="231" t="s">
        <v>337</v>
      </c>
    </row>
    <row r="94" spans="1:44" s="78" customFormat="1" ht="17.100000000000001" customHeight="1">
      <c r="A94" s="279"/>
      <c r="B94" s="282"/>
      <c r="C94" s="285"/>
      <c r="D94" s="282"/>
      <c r="E94" s="288"/>
      <c r="F94" s="282"/>
      <c r="G94" s="291"/>
      <c r="H94" s="194"/>
      <c r="I94" s="248"/>
      <c r="J94" s="250"/>
      <c r="K94" s="252"/>
      <c r="L94" s="252"/>
      <c r="M94" s="250"/>
      <c r="N94" s="265"/>
      <c r="O94" s="265"/>
      <c r="P94" s="269"/>
      <c r="Q94" s="252"/>
      <c r="R94" s="199"/>
      <c r="S94" s="79" t="s">
        <v>338</v>
      </c>
      <c r="T94" s="80"/>
      <c r="U94" s="81"/>
      <c r="V94" s="81"/>
      <c r="W94" s="81"/>
      <c r="X94" s="81"/>
      <c r="Y94" s="81"/>
      <c r="Z94" s="75" t="str">
        <f t="shared" si="4"/>
        <v/>
      </c>
      <c r="AA94" s="76">
        <f t="shared" si="5"/>
        <v>0</v>
      </c>
      <c r="AB94" s="76">
        <f t="shared" si="3"/>
        <v>0</v>
      </c>
      <c r="AC94" s="274"/>
      <c r="AD94" s="227"/>
      <c r="AE94" s="227"/>
      <c r="AF94" s="265"/>
      <c r="AG94" s="265"/>
      <c r="AH94" s="216"/>
      <c r="AI94" s="216"/>
      <c r="AJ94" s="258"/>
      <c r="AK94" s="258"/>
      <c r="AL94" s="258"/>
      <c r="AM94" s="207"/>
      <c r="AN94" s="207"/>
      <c r="AO94" s="207"/>
      <c r="AP94" s="207"/>
      <c r="AQ94" s="262"/>
      <c r="AR94" s="202"/>
    </row>
    <row r="95" spans="1:44" s="78" customFormat="1" ht="17.100000000000001" customHeight="1">
      <c r="A95" s="279"/>
      <c r="B95" s="282"/>
      <c r="C95" s="285"/>
      <c r="D95" s="282"/>
      <c r="E95" s="288"/>
      <c r="F95" s="282"/>
      <c r="G95" s="291"/>
      <c r="H95" s="194"/>
      <c r="I95" s="248"/>
      <c r="J95" s="250"/>
      <c r="K95" s="252"/>
      <c r="L95" s="252"/>
      <c r="M95" s="250"/>
      <c r="N95" s="265"/>
      <c r="O95" s="265"/>
      <c r="P95" s="269"/>
      <c r="Q95" s="252"/>
      <c r="R95" s="199"/>
      <c r="S95" s="79" t="s">
        <v>339</v>
      </c>
      <c r="T95" s="80"/>
      <c r="U95" s="81"/>
      <c r="V95" s="81"/>
      <c r="W95" s="81"/>
      <c r="X95" s="81"/>
      <c r="Y95" s="81"/>
      <c r="Z95" s="75" t="str">
        <f t="shared" si="4"/>
        <v/>
      </c>
      <c r="AA95" s="76">
        <f t="shared" si="5"/>
        <v>0</v>
      </c>
      <c r="AB95" s="76">
        <f t="shared" si="3"/>
        <v>0</v>
      </c>
      <c r="AC95" s="274"/>
      <c r="AD95" s="227"/>
      <c r="AE95" s="227"/>
      <c r="AF95" s="265"/>
      <c r="AG95" s="265"/>
      <c r="AH95" s="216"/>
      <c r="AI95" s="216"/>
      <c r="AJ95" s="258"/>
      <c r="AK95" s="258"/>
      <c r="AL95" s="258"/>
      <c r="AM95" s="207"/>
      <c r="AN95" s="207"/>
      <c r="AO95" s="207"/>
      <c r="AP95" s="207"/>
      <c r="AQ95" s="262"/>
      <c r="AR95" s="202"/>
    </row>
    <row r="96" spans="1:44" s="78" customFormat="1" ht="17.100000000000001" customHeight="1">
      <c r="A96" s="279"/>
      <c r="B96" s="282"/>
      <c r="C96" s="285"/>
      <c r="D96" s="282"/>
      <c r="E96" s="288"/>
      <c r="F96" s="282"/>
      <c r="G96" s="291"/>
      <c r="H96" s="194"/>
      <c r="I96" s="248"/>
      <c r="J96" s="250"/>
      <c r="K96" s="252"/>
      <c r="L96" s="252"/>
      <c r="M96" s="250"/>
      <c r="N96" s="265"/>
      <c r="O96" s="265"/>
      <c r="P96" s="269"/>
      <c r="Q96" s="252"/>
      <c r="R96" s="199"/>
      <c r="S96" s="79" t="s">
        <v>340</v>
      </c>
      <c r="T96" s="80"/>
      <c r="U96" s="81"/>
      <c r="V96" s="81"/>
      <c r="W96" s="81"/>
      <c r="X96" s="81"/>
      <c r="Y96" s="81"/>
      <c r="Z96" s="75" t="str">
        <f t="shared" si="4"/>
        <v/>
      </c>
      <c r="AA96" s="76">
        <f t="shared" si="5"/>
        <v>0</v>
      </c>
      <c r="AB96" s="76">
        <f t="shared" si="3"/>
        <v>0</v>
      </c>
      <c r="AC96" s="274"/>
      <c r="AD96" s="227"/>
      <c r="AE96" s="227"/>
      <c r="AF96" s="265"/>
      <c r="AG96" s="265"/>
      <c r="AH96" s="216"/>
      <c r="AI96" s="216"/>
      <c r="AJ96" s="258"/>
      <c r="AK96" s="258"/>
      <c r="AL96" s="258"/>
      <c r="AM96" s="207"/>
      <c r="AN96" s="207"/>
      <c r="AO96" s="207"/>
      <c r="AP96" s="207"/>
      <c r="AQ96" s="262"/>
      <c r="AR96" s="202"/>
    </row>
    <row r="97" spans="1:44" s="78" customFormat="1" ht="17.100000000000001" customHeight="1">
      <c r="A97" s="279"/>
      <c r="B97" s="282"/>
      <c r="C97" s="285"/>
      <c r="D97" s="282"/>
      <c r="E97" s="288"/>
      <c r="F97" s="282"/>
      <c r="G97" s="291"/>
      <c r="H97" s="194"/>
      <c r="I97" s="248"/>
      <c r="J97" s="250"/>
      <c r="K97" s="252"/>
      <c r="L97" s="252"/>
      <c r="M97" s="250"/>
      <c r="N97" s="265"/>
      <c r="O97" s="265"/>
      <c r="P97" s="269"/>
      <c r="Q97" s="252"/>
      <c r="R97" s="199"/>
      <c r="S97" s="79" t="s">
        <v>341</v>
      </c>
      <c r="T97" s="80"/>
      <c r="U97" s="81"/>
      <c r="V97" s="81"/>
      <c r="W97" s="81"/>
      <c r="X97" s="81"/>
      <c r="Y97" s="81"/>
      <c r="Z97" s="75" t="str">
        <f t="shared" si="4"/>
        <v/>
      </c>
      <c r="AA97" s="76">
        <f t="shared" si="5"/>
        <v>0</v>
      </c>
      <c r="AB97" s="76">
        <f t="shared" si="3"/>
        <v>0</v>
      </c>
      <c r="AC97" s="274"/>
      <c r="AD97" s="227"/>
      <c r="AE97" s="227"/>
      <c r="AF97" s="265"/>
      <c r="AG97" s="265"/>
      <c r="AH97" s="216"/>
      <c r="AI97" s="216"/>
      <c r="AJ97" s="258"/>
      <c r="AK97" s="258"/>
      <c r="AL97" s="258"/>
      <c r="AM97" s="207"/>
      <c r="AN97" s="207"/>
      <c r="AO97" s="207"/>
      <c r="AP97" s="207"/>
      <c r="AQ97" s="262"/>
      <c r="AR97" s="202"/>
    </row>
    <row r="98" spans="1:44" s="78" customFormat="1" ht="17.100000000000001" customHeight="1">
      <c r="A98" s="279"/>
      <c r="B98" s="282"/>
      <c r="C98" s="285"/>
      <c r="D98" s="282"/>
      <c r="E98" s="288"/>
      <c r="F98" s="282"/>
      <c r="G98" s="291"/>
      <c r="H98" s="194"/>
      <c r="I98" s="248">
        <v>3.5</v>
      </c>
      <c r="J98" s="250"/>
      <c r="K98" s="252"/>
      <c r="L98" s="252"/>
      <c r="M98" s="250"/>
      <c r="N98" s="265"/>
      <c r="O98" s="265"/>
      <c r="P98" s="269"/>
      <c r="Q98" s="252"/>
      <c r="R98" s="254">
        <f>IF(Q98="SI",1,IF(Q98="NO",3,0))</f>
        <v>0</v>
      </c>
      <c r="S98" s="79" t="s">
        <v>342</v>
      </c>
      <c r="T98" s="80"/>
      <c r="U98" s="81"/>
      <c r="V98" s="81"/>
      <c r="W98" s="81"/>
      <c r="X98" s="81"/>
      <c r="Y98" s="81"/>
      <c r="Z98" s="75" t="str">
        <f t="shared" si="4"/>
        <v/>
      </c>
      <c r="AA98" s="76">
        <f t="shared" si="5"/>
        <v>0</v>
      </c>
      <c r="AB98" s="76">
        <f t="shared" si="3"/>
        <v>0</v>
      </c>
      <c r="AC98" s="274"/>
      <c r="AD98" s="227"/>
      <c r="AE98" s="227"/>
      <c r="AF98" s="265"/>
      <c r="AG98" s="265"/>
      <c r="AH98" s="216"/>
      <c r="AI98" s="216"/>
      <c r="AJ98" s="258"/>
      <c r="AK98" s="258"/>
      <c r="AL98" s="258"/>
      <c r="AM98" s="207"/>
      <c r="AN98" s="207"/>
      <c r="AO98" s="207"/>
      <c r="AP98" s="207"/>
      <c r="AQ98" s="262"/>
      <c r="AR98" s="231"/>
    </row>
    <row r="99" spans="1:44" s="78" customFormat="1" ht="17.100000000000001" customHeight="1">
      <c r="A99" s="279"/>
      <c r="B99" s="282"/>
      <c r="C99" s="285"/>
      <c r="D99" s="282"/>
      <c r="E99" s="288"/>
      <c r="F99" s="282"/>
      <c r="G99" s="291"/>
      <c r="H99" s="194"/>
      <c r="I99" s="248"/>
      <c r="J99" s="250"/>
      <c r="K99" s="252"/>
      <c r="L99" s="252"/>
      <c r="M99" s="250"/>
      <c r="N99" s="265"/>
      <c r="O99" s="265"/>
      <c r="P99" s="269"/>
      <c r="Q99" s="252"/>
      <c r="R99" s="199"/>
      <c r="S99" s="79" t="s">
        <v>343</v>
      </c>
      <c r="T99" s="80"/>
      <c r="U99" s="81"/>
      <c r="V99" s="81"/>
      <c r="W99" s="81"/>
      <c r="X99" s="81"/>
      <c r="Y99" s="81"/>
      <c r="Z99" s="75" t="str">
        <f t="shared" si="4"/>
        <v/>
      </c>
      <c r="AA99" s="76">
        <f t="shared" si="5"/>
        <v>0</v>
      </c>
      <c r="AB99" s="76">
        <f t="shared" si="3"/>
        <v>0</v>
      </c>
      <c r="AC99" s="274"/>
      <c r="AD99" s="227"/>
      <c r="AE99" s="227"/>
      <c r="AF99" s="265"/>
      <c r="AG99" s="265"/>
      <c r="AH99" s="216"/>
      <c r="AI99" s="216"/>
      <c r="AJ99" s="258"/>
      <c r="AK99" s="258"/>
      <c r="AL99" s="258"/>
      <c r="AM99" s="207"/>
      <c r="AN99" s="207"/>
      <c r="AO99" s="207"/>
      <c r="AP99" s="207"/>
      <c r="AQ99" s="262"/>
      <c r="AR99" s="202"/>
    </row>
    <row r="100" spans="1:44" s="78" customFormat="1" ht="17.100000000000001" customHeight="1">
      <c r="A100" s="279"/>
      <c r="B100" s="282"/>
      <c r="C100" s="285"/>
      <c r="D100" s="282"/>
      <c r="E100" s="288"/>
      <c r="F100" s="282"/>
      <c r="G100" s="291"/>
      <c r="H100" s="194"/>
      <c r="I100" s="248"/>
      <c r="J100" s="250"/>
      <c r="K100" s="252"/>
      <c r="L100" s="252"/>
      <c r="M100" s="250"/>
      <c r="N100" s="265"/>
      <c r="O100" s="265"/>
      <c r="P100" s="269"/>
      <c r="Q100" s="252"/>
      <c r="R100" s="199"/>
      <c r="S100" s="79" t="s">
        <v>344</v>
      </c>
      <c r="T100" s="80"/>
      <c r="U100" s="81"/>
      <c r="V100" s="81"/>
      <c r="W100" s="81"/>
      <c r="X100" s="81"/>
      <c r="Y100" s="81"/>
      <c r="Z100" s="75" t="str">
        <f t="shared" si="4"/>
        <v/>
      </c>
      <c r="AA100" s="76">
        <f t="shared" si="5"/>
        <v>0</v>
      </c>
      <c r="AB100" s="76">
        <f t="shared" si="3"/>
        <v>0</v>
      </c>
      <c r="AC100" s="274"/>
      <c r="AD100" s="227"/>
      <c r="AE100" s="227"/>
      <c r="AF100" s="265"/>
      <c r="AG100" s="265"/>
      <c r="AH100" s="216"/>
      <c r="AI100" s="216"/>
      <c r="AJ100" s="258"/>
      <c r="AK100" s="258"/>
      <c r="AL100" s="258"/>
      <c r="AM100" s="207"/>
      <c r="AN100" s="207"/>
      <c r="AO100" s="207"/>
      <c r="AP100" s="207"/>
      <c r="AQ100" s="262"/>
      <c r="AR100" s="202"/>
    </row>
    <row r="101" spans="1:44" s="78" customFormat="1" ht="17.100000000000001" customHeight="1">
      <c r="A101" s="279"/>
      <c r="B101" s="282"/>
      <c r="C101" s="285"/>
      <c r="D101" s="282"/>
      <c r="E101" s="288"/>
      <c r="F101" s="282"/>
      <c r="G101" s="291"/>
      <c r="H101" s="194"/>
      <c r="I101" s="248"/>
      <c r="J101" s="250"/>
      <c r="K101" s="252"/>
      <c r="L101" s="252"/>
      <c r="M101" s="250"/>
      <c r="N101" s="265"/>
      <c r="O101" s="265"/>
      <c r="P101" s="269"/>
      <c r="Q101" s="252"/>
      <c r="R101" s="199"/>
      <c r="S101" s="79" t="s">
        <v>345</v>
      </c>
      <c r="T101" s="80"/>
      <c r="U101" s="81"/>
      <c r="V101" s="81"/>
      <c r="W101" s="81"/>
      <c r="X101" s="81"/>
      <c r="Y101" s="81"/>
      <c r="Z101" s="75" t="str">
        <f t="shared" si="4"/>
        <v/>
      </c>
      <c r="AA101" s="76">
        <f t="shared" si="5"/>
        <v>0</v>
      </c>
      <c r="AB101" s="76">
        <f t="shared" si="3"/>
        <v>0</v>
      </c>
      <c r="AC101" s="274"/>
      <c r="AD101" s="227"/>
      <c r="AE101" s="227"/>
      <c r="AF101" s="265"/>
      <c r="AG101" s="265"/>
      <c r="AH101" s="216"/>
      <c r="AI101" s="216"/>
      <c r="AJ101" s="258"/>
      <c r="AK101" s="258"/>
      <c r="AL101" s="258"/>
      <c r="AM101" s="207"/>
      <c r="AN101" s="207"/>
      <c r="AO101" s="207"/>
      <c r="AP101" s="207"/>
      <c r="AQ101" s="262"/>
      <c r="AR101" s="202"/>
    </row>
    <row r="102" spans="1:44" s="78" customFormat="1" ht="17.100000000000001" customHeight="1">
      <c r="A102" s="280"/>
      <c r="B102" s="283"/>
      <c r="C102" s="286"/>
      <c r="D102" s="283"/>
      <c r="E102" s="289"/>
      <c r="F102" s="283"/>
      <c r="G102" s="292"/>
      <c r="H102" s="195"/>
      <c r="I102" s="249"/>
      <c r="J102" s="251"/>
      <c r="K102" s="253"/>
      <c r="L102" s="253"/>
      <c r="M102" s="251"/>
      <c r="N102" s="266"/>
      <c r="O102" s="266"/>
      <c r="P102" s="270"/>
      <c r="Q102" s="253"/>
      <c r="R102" s="200"/>
      <c r="S102" s="82" t="s">
        <v>346</v>
      </c>
      <c r="T102" s="83"/>
      <c r="U102" s="84"/>
      <c r="V102" s="84"/>
      <c r="W102" s="84"/>
      <c r="X102" s="84"/>
      <c r="Y102" s="84"/>
      <c r="Z102" s="85" t="str">
        <f t="shared" si="4"/>
        <v/>
      </c>
      <c r="AA102" s="86">
        <f t="shared" si="5"/>
        <v>0</v>
      </c>
      <c r="AB102" s="86">
        <f t="shared" si="3"/>
        <v>0</v>
      </c>
      <c r="AC102" s="275"/>
      <c r="AD102" s="228"/>
      <c r="AE102" s="228"/>
      <c r="AF102" s="266"/>
      <c r="AG102" s="266"/>
      <c r="AH102" s="217"/>
      <c r="AI102" s="217"/>
      <c r="AJ102" s="259"/>
      <c r="AK102" s="259"/>
      <c r="AL102" s="259"/>
      <c r="AM102" s="208"/>
      <c r="AN102" s="208"/>
      <c r="AO102" s="208"/>
      <c r="AP102" s="208"/>
      <c r="AQ102" s="263"/>
      <c r="AR102" s="230"/>
    </row>
    <row r="103" spans="1:44" s="78" customFormat="1" ht="17.100000000000001" customHeight="1">
      <c r="A103" s="232" t="str">
        <f>IF(E103&lt;&gt;"",'Información General'!$D$15&amp;"_"&amp;+$A$1+4,"")</f>
        <v>2024_4</v>
      </c>
      <c r="B103" s="235" t="s">
        <v>347</v>
      </c>
      <c r="C103" s="238" t="s">
        <v>134</v>
      </c>
      <c r="D103" s="235" t="s">
        <v>348</v>
      </c>
      <c r="E103" s="241" t="s">
        <v>349</v>
      </c>
      <c r="F103" s="235" t="s">
        <v>135</v>
      </c>
      <c r="G103" s="244" t="s">
        <v>164</v>
      </c>
      <c r="H103" s="229"/>
      <c r="I103" s="247">
        <v>4.0999999999999996</v>
      </c>
      <c r="J103" s="229" t="s">
        <v>350</v>
      </c>
      <c r="K103" s="221" t="s">
        <v>137</v>
      </c>
      <c r="L103" s="221" t="s">
        <v>138</v>
      </c>
      <c r="M103" s="229" t="s">
        <v>351</v>
      </c>
      <c r="N103" s="212">
        <v>5</v>
      </c>
      <c r="O103" s="212">
        <v>4</v>
      </c>
      <c r="P103" s="218" t="str">
        <f>IF(AND(N103&lt;&gt;"",O103&lt;&gt;""),IF(AND(N103&gt;5,O103&gt;5),"I",IF(AND(N103&lt;=5,O103&gt;5),"II",IF(AND(N103&gt;5,O103&lt;=5),"IV",IF(AND(N103&lt;=5,O103&lt;=5),"III")))),"")</f>
        <v>III</v>
      </c>
      <c r="Q103" s="221" t="s">
        <v>139</v>
      </c>
      <c r="R103" s="222">
        <f>IF(Q103="SI",1,IF(Q103="NO",3,0))</f>
        <v>1</v>
      </c>
      <c r="S103" s="72" t="s">
        <v>352</v>
      </c>
      <c r="T103" s="73" t="s">
        <v>353</v>
      </c>
      <c r="U103" s="74" t="s">
        <v>140</v>
      </c>
      <c r="V103" s="74" t="s">
        <v>147</v>
      </c>
      <c r="W103" s="74" t="s">
        <v>147</v>
      </c>
      <c r="X103" s="74" t="s">
        <v>139</v>
      </c>
      <c r="Y103" s="74" t="s">
        <v>139</v>
      </c>
      <c r="Z103" s="87" t="str">
        <f t="shared" si="4"/>
        <v>Deficiente</v>
      </c>
      <c r="AA103" s="77">
        <f>IF(Z103="Suficiente",1,0)</f>
        <v>0</v>
      </c>
      <c r="AB103" s="77">
        <f>IF(Z103="Deficiente",1,0)</f>
        <v>1</v>
      </c>
      <c r="AC103" s="223" t="str">
        <f>IF(SUM(R103:R127)&gt;=1,IF((SUM(R103:R127)/COUNTA(Q103:Q127))=1,IF(SUM(AA103:AA127)&gt;=1,IF(SUM(AA103:AA127)/(SUM(AA103:AA127)+SUM(AB103:AB127))=100%,"SI","NO"),"NO"),"NO"),"")</f>
        <v>NO</v>
      </c>
      <c r="AD103" s="226" t="str">
        <f>IF($N103=1,"b","")</f>
        <v/>
      </c>
      <c r="AE103" s="226" t="str">
        <f>IF($O103=1,"b","")</f>
        <v/>
      </c>
      <c r="AF103" s="212">
        <v>4</v>
      </c>
      <c r="AG103" s="212">
        <v>4</v>
      </c>
      <c r="AH103" s="215">
        <f>IF(OR($AD103="b",$AE103="b"),2,0)</f>
        <v>0</v>
      </c>
      <c r="AI103" s="215">
        <f>IF(AND($N103=1,$AF103=1,$O103=1,$AG103=1),1,0)</f>
        <v>0</v>
      </c>
      <c r="AJ103" s="203">
        <f>IF(AF103&lt;&gt;"",IF(AI103=1,1,IF(OR($AF103&gt;$N103,AND($AC103="SI",$AF103=$N103),AND($AC103="NO",$AF103&lt;&gt;$N103)),0,1)),0)</f>
        <v>0</v>
      </c>
      <c r="AK103" s="203">
        <f>IF(AG103&lt;&gt;"",IF(AI103=1,1,IF(OR(AG103&gt;O103,AND(AC103="SI",AG103=O103),AND(AC103="NO",AG103&lt;&gt;O103)),0,1)),0)</f>
        <v>1</v>
      </c>
      <c r="AL103" s="203">
        <f>IF(AC103&lt;&gt;"",(+AI103+AJ103+AK103),0)</f>
        <v>1</v>
      </c>
      <c r="AM103" s="206" t="str">
        <f>IF($AL103&gt;=2,IF(AND($AF103="",$AG103=""),"",IF(AND($AF103&gt;5,$AG103&gt;5),"I","")),"")</f>
        <v/>
      </c>
      <c r="AN103" s="206" t="str">
        <f>IF($AL103&gt;=2,IF(AND($AF103="",$AG103=""),"",IF(AND($AF103&lt;6,$AG103&gt;5),"II","")),"")</f>
        <v/>
      </c>
      <c r="AO103" s="206" t="str">
        <f>IF($AL103&gt;=2,IF(AND($AF103="",$AG103=""),"",IF(AND($AF103&lt;6,$AG103&lt;6),"III","")),"")</f>
        <v/>
      </c>
      <c r="AP103" s="206" t="str">
        <f>IF($AL103&gt;=2,IF(AND($AF103="",$AG103=""),"",IF(AND($AF103&gt;5,$AG103&lt;6),"IV","")),"")</f>
        <v/>
      </c>
      <c r="AQ103" s="209" t="s">
        <v>156</v>
      </c>
      <c r="AR103" s="255" t="s">
        <v>354</v>
      </c>
    </row>
    <row r="104" spans="1:44" s="78" customFormat="1" ht="17.100000000000001" customHeight="1">
      <c r="A104" s="233"/>
      <c r="B104" s="236"/>
      <c r="C104" s="239"/>
      <c r="D104" s="236"/>
      <c r="E104" s="242"/>
      <c r="F104" s="236"/>
      <c r="G104" s="245"/>
      <c r="H104" s="194"/>
      <c r="I104" s="192"/>
      <c r="J104" s="194"/>
      <c r="K104" s="196"/>
      <c r="L104" s="196"/>
      <c r="M104" s="194"/>
      <c r="N104" s="213"/>
      <c r="O104" s="213"/>
      <c r="P104" s="219"/>
      <c r="Q104" s="196"/>
      <c r="R104" s="199"/>
      <c r="S104" s="79" t="s">
        <v>355</v>
      </c>
      <c r="T104" s="80"/>
      <c r="U104" s="81"/>
      <c r="V104" s="81"/>
      <c r="W104" s="81"/>
      <c r="X104" s="81"/>
      <c r="Y104" s="81"/>
      <c r="Z104" s="75" t="str">
        <f t="shared" si="4"/>
        <v/>
      </c>
      <c r="AA104" s="76">
        <f t="shared" si="5"/>
        <v>0</v>
      </c>
      <c r="AB104" s="76">
        <f t="shared" ref="AB104:AB127" si="6">IF(Z104="Deficiente",1,0)</f>
        <v>0</v>
      </c>
      <c r="AC104" s="224"/>
      <c r="AD104" s="227"/>
      <c r="AE104" s="227"/>
      <c r="AF104" s="213"/>
      <c r="AG104" s="213"/>
      <c r="AH104" s="216"/>
      <c r="AI104" s="216"/>
      <c r="AJ104" s="204"/>
      <c r="AK104" s="204"/>
      <c r="AL104" s="204"/>
      <c r="AM104" s="207"/>
      <c r="AN104" s="207"/>
      <c r="AO104" s="207"/>
      <c r="AP104" s="207"/>
      <c r="AQ104" s="210"/>
      <c r="AR104" s="202"/>
    </row>
    <row r="105" spans="1:44" s="78" customFormat="1" ht="17.100000000000001" customHeight="1">
      <c r="A105" s="233"/>
      <c r="B105" s="236"/>
      <c r="C105" s="239"/>
      <c r="D105" s="236"/>
      <c r="E105" s="242"/>
      <c r="F105" s="236"/>
      <c r="G105" s="245"/>
      <c r="H105" s="194"/>
      <c r="I105" s="192"/>
      <c r="J105" s="194"/>
      <c r="K105" s="196"/>
      <c r="L105" s="196"/>
      <c r="M105" s="194"/>
      <c r="N105" s="213"/>
      <c r="O105" s="213"/>
      <c r="P105" s="219"/>
      <c r="Q105" s="196"/>
      <c r="R105" s="199"/>
      <c r="S105" s="79" t="s">
        <v>356</v>
      </c>
      <c r="T105" s="80"/>
      <c r="U105" s="81"/>
      <c r="V105" s="81"/>
      <c r="W105" s="81"/>
      <c r="X105" s="81"/>
      <c r="Y105" s="81"/>
      <c r="Z105" s="75" t="str">
        <f t="shared" si="4"/>
        <v/>
      </c>
      <c r="AA105" s="76">
        <f t="shared" si="5"/>
        <v>0</v>
      </c>
      <c r="AB105" s="76">
        <f t="shared" si="6"/>
        <v>0</v>
      </c>
      <c r="AC105" s="224"/>
      <c r="AD105" s="227"/>
      <c r="AE105" s="227"/>
      <c r="AF105" s="213"/>
      <c r="AG105" s="213"/>
      <c r="AH105" s="216"/>
      <c r="AI105" s="216"/>
      <c r="AJ105" s="204"/>
      <c r="AK105" s="204"/>
      <c r="AL105" s="204"/>
      <c r="AM105" s="207"/>
      <c r="AN105" s="207"/>
      <c r="AO105" s="207"/>
      <c r="AP105" s="207"/>
      <c r="AQ105" s="210"/>
      <c r="AR105" s="202"/>
    </row>
    <row r="106" spans="1:44" s="78" customFormat="1" ht="17.100000000000001" customHeight="1">
      <c r="A106" s="233"/>
      <c r="B106" s="236"/>
      <c r="C106" s="239"/>
      <c r="D106" s="236"/>
      <c r="E106" s="242"/>
      <c r="F106" s="236"/>
      <c r="G106" s="245"/>
      <c r="H106" s="194"/>
      <c r="I106" s="192"/>
      <c r="J106" s="194"/>
      <c r="K106" s="196"/>
      <c r="L106" s="196"/>
      <c r="M106" s="194"/>
      <c r="N106" s="213"/>
      <c r="O106" s="213"/>
      <c r="P106" s="219"/>
      <c r="Q106" s="196"/>
      <c r="R106" s="199"/>
      <c r="S106" s="79" t="s">
        <v>357</v>
      </c>
      <c r="T106" s="80"/>
      <c r="U106" s="81"/>
      <c r="V106" s="81"/>
      <c r="W106" s="81"/>
      <c r="X106" s="81"/>
      <c r="Y106" s="81"/>
      <c r="Z106" s="75" t="str">
        <f t="shared" si="4"/>
        <v/>
      </c>
      <c r="AA106" s="76">
        <f t="shared" si="5"/>
        <v>0</v>
      </c>
      <c r="AB106" s="76">
        <f t="shared" si="6"/>
        <v>0</v>
      </c>
      <c r="AC106" s="224"/>
      <c r="AD106" s="227"/>
      <c r="AE106" s="227"/>
      <c r="AF106" s="213"/>
      <c r="AG106" s="213"/>
      <c r="AH106" s="216"/>
      <c r="AI106" s="216"/>
      <c r="AJ106" s="204"/>
      <c r="AK106" s="204"/>
      <c r="AL106" s="204"/>
      <c r="AM106" s="207"/>
      <c r="AN106" s="207"/>
      <c r="AO106" s="207"/>
      <c r="AP106" s="207"/>
      <c r="AQ106" s="210"/>
      <c r="AR106" s="202"/>
    </row>
    <row r="107" spans="1:44" s="78" customFormat="1" ht="17.100000000000001" customHeight="1">
      <c r="A107" s="233"/>
      <c r="B107" s="236"/>
      <c r="C107" s="239"/>
      <c r="D107" s="236"/>
      <c r="E107" s="242"/>
      <c r="F107" s="236"/>
      <c r="G107" s="245"/>
      <c r="H107" s="194"/>
      <c r="I107" s="192"/>
      <c r="J107" s="194"/>
      <c r="K107" s="196"/>
      <c r="L107" s="196"/>
      <c r="M107" s="194"/>
      <c r="N107" s="213"/>
      <c r="O107" s="213"/>
      <c r="P107" s="219"/>
      <c r="Q107" s="196"/>
      <c r="R107" s="199"/>
      <c r="S107" s="79" t="s">
        <v>358</v>
      </c>
      <c r="T107" s="80"/>
      <c r="U107" s="81"/>
      <c r="V107" s="81"/>
      <c r="W107" s="81"/>
      <c r="X107" s="81"/>
      <c r="Y107" s="81"/>
      <c r="Z107" s="75" t="str">
        <f t="shared" si="4"/>
        <v/>
      </c>
      <c r="AA107" s="76">
        <f t="shared" si="5"/>
        <v>0</v>
      </c>
      <c r="AB107" s="76">
        <f t="shared" si="6"/>
        <v>0</v>
      </c>
      <c r="AC107" s="224"/>
      <c r="AD107" s="227"/>
      <c r="AE107" s="227"/>
      <c r="AF107" s="213"/>
      <c r="AG107" s="213"/>
      <c r="AH107" s="216"/>
      <c r="AI107" s="216"/>
      <c r="AJ107" s="204"/>
      <c r="AK107" s="204"/>
      <c r="AL107" s="204"/>
      <c r="AM107" s="207"/>
      <c r="AN107" s="207"/>
      <c r="AO107" s="207"/>
      <c r="AP107" s="207"/>
      <c r="AQ107" s="210"/>
      <c r="AR107" s="202"/>
    </row>
    <row r="108" spans="1:44" s="78" customFormat="1" ht="17.100000000000001" customHeight="1">
      <c r="A108" s="233"/>
      <c r="B108" s="236"/>
      <c r="C108" s="239"/>
      <c r="D108" s="236"/>
      <c r="E108" s="242"/>
      <c r="F108" s="236"/>
      <c r="G108" s="245"/>
      <c r="H108" s="194"/>
      <c r="I108" s="192">
        <v>4.2</v>
      </c>
      <c r="J108" s="194" t="s">
        <v>359</v>
      </c>
      <c r="K108" s="196" t="s">
        <v>137</v>
      </c>
      <c r="L108" s="196" t="s">
        <v>138</v>
      </c>
      <c r="M108" s="194"/>
      <c r="N108" s="213"/>
      <c r="O108" s="213"/>
      <c r="P108" s="219"/>
      <c r="Q108" s="196" t="s">
        <v>139</v>
      </c>
      <c r="R108" s="198">
        <f>IF(Q108="SI",1,IF(Q108="NO",3,0))</f>
        <v>1</v>
      </c>
      <c r="S108" s="79" t="s">
        <v>360</v>
      </c>
      <c r="T108" s="80" t="s">
        <v>361</v>
      </c>
      <c r="U108" s="81" t="s">
        <v>140</v>
      </c>
      <c r="V108" s="81" t="s">
        <v>139</v>
      </c>
      <c r="W108" s="81" t="s">
        <v>139</v>
      </c>
      <c r="X108" s="81" t="s">
        <v>139</v>
      </c>
      <c r="Y108" s="81" t="s">
        <v>139</v>
      </c>
      <c r="Z108" s="75" t="str">
        <f t="shared" si="4"/>
        <v>Suficiente</v>
      </c>
      <c r="AA108" s="76">
        <f t="shared" si="5"/>
        <v>1</v>
      </c>
      <c r="AB108" s="76">
        <f t="shared" si="6"/>
        <v>0</v>
      </c>
      <c r="AC108" s="224"/>
      <c r="AD108" s="227"/>
      <c r="AE108" s="227"/>
      <c r="AF108" s="213"/>
      <c r="AG108" s="213"/>
      <c r="AH108" s="216"/>
      <c r="AI108" s="216"/>
      <c r="AJ108" s="204"/>
      <c r="AK108" s="204"/>
      <c r="AL108" s="204"/>
      <c r="AM108" s="207"/>
      <c r="AN108" s="207"/>
      <c r="AO108" s="207"/>
      <c r="AP108" s="207"/>
      <c r="AQ108" s="210"/>
      <c r="AR108" s="201" t="s">
        <v>362</v>
      </c>
    </row>
    <row r="109" spans="1:44" s="78" customFormat="1" ht="17.100000000000001" customHeight="1">
      <c r="A109" s="233"/>
      <c r="B109" s="236"/>
      <c r="C109" s="239"/>
      <c r="D109" s="236"/>
      <c r="E109" s="242"/>
      <c r="F109" s="236"/>
      <c r="G109" s="245"/>
      <c r="H109" s="194"/>
      <c r="I109" s="192"/>
      <c r="J109" s="194"/>
      <c r="K109" s="196"/>
      <c r="L109" s="196"/>
      <c r="M109" s="194"/>
      <c r="N109" s="213"/>
      <c r="O109" s="213"/>
      <c r="P109" s="219"/>
      <c r="Q109" s="196"/>
      <c r="R109" s="199"/>
      <c r="S109" s="79" t="s">
        <v>363</v>
      </c>
      <c r="T109" s="80" t="s">
        <v>364</v>
      </c>
      <c r="U109" s="81" t="s">
        <v>140</v>
      </c>
      <c r="V109" s="81" t="s">
        <v>139</v>
      </c>
      <c r="W109" s="81" t="s">
        <v>139</v>
      </c>
      <c r="X109" s="81" t="s">
        <v>139</v>
      </c>
      <c r="Y109" s="81" t="s">
        <v>139</v>
      </c>
      <c r="Z109" s="75" t="str">
        <f t="shared" si="4"/>
        <v>Suficiente</v>
      </c>
      <c r="AA109" s="76">
        <f t="shared" si="5"/>
        <v>1</v>
      </c>
      <c r="AB109" s="76">
        <f t="shared" si="6"/>
        <v>0</v>
      </c>
      <c r="AC109" s="224"/>
      <c r="AD109" s="227"/>
      <c r="AE109" s="227"/>
      <c r="AF109" s="213"/>
      <c r="AG109" s="213"/>
      <c r="AH109" s="216"/>
      <c r="AI109" s="216"/>
      <c r="AJ109" s="204"/>
      <c r="AK109" s="204"/>
      <c r="AL109" s="204"/>
      <c r="AM109" s="207"/>
      <c r="AN109" s="207"/>
      <c r="AO109" s="207"/>
      <c r="AP109" s="207"/>
      <c r="AQ109" s="210"/>
      <c r="AR109" s="202"/>
    </row>
    <row r="110" spans="1:44" s="78" customFormat="1" ht="17.100000000000001" customHeight="1">
      <c r="A110" s="233"/>
      <c r="B110" s="236"/>
      <c r="C110" s="239"/>
      <c r="D110" s="236"/>
      <c r="E110" s="242"/>
      <c r="F110" s="236"/>
      <c r="G110" s="245"/>
      <c r="H110" s="194"/>
      <c r="I110" s="192"/>
      <c r="J110" s="194"/>
      <c r="K110" s="196"/>
      <c r="L110" s="196"/>
      <c r="M110" s="194"/>
      <c r="N110" s="213"/>
      <c r="O110" s="213"/>
      <c r="P110" s="219"/>
      <c r="Q110" s="196"/>
      <c r="R110" s="199"/>
      <c r="S110" s="79" t="s">
        <v>365</v>
      </c>
      <c r="T110" s="80"/>
      <c r="U110" s="81"/>
      <c r="V110" s="81"/>
      <c r="W110" s="81"/>
      <c r="X110" s="81"/>
      <c r="Y110" s="81"/>
      <c r="Z110" s="75" t="str">
        <f t="shared" si="4"/>
        <v/>
      </c>
      <c r="AA110" s="76">
        <f t="shared" si="5"/>
        <v>0</v>
      </c>
      <c r="AB110" s="76">
        <f t="shared" si="6"/>
        <v>0</v>
      </c>
      <c r="AC110" s="224"/>
      <c r="AD110" s="227"/>
      <c r="AE110" s="227"/>
      <c r="AF110" s="213"/>
      <c r="AG110" s="213"/>
      <c r="AH110" s="216"/>
      <c r="AI110" s="216"/>
      <c r="AJ110" s="204"/>
      <c r="AK110" s="204"/>
      <c r="AL110" s="204"/>
      <c r="AM110" s="207"/>
      <c r="AN110" s="207"/>
      <c r="AO110" s="207"/>
      <c r="AP110" s="207"/>
      <c r="AQ110" s="210"/>
      <c r="AR110" s="202"/>
    </row>
    <row r="111" spans="1:44" s="78" customFormat="1" ht="17.100000000000001" customHeight="1">
      <c r="A111" s="233"/>
      <c r="B111" s="236"/>
      <c r="C111" s="239"/>
      <c r="D111" s="236"/>
      <c r="E111" s="242"/>
      <c r="F111" s="236"/>
      <c r="G111" s="245"/>
      <c r="H111" s="194"/>
      <c r="I111" s="192"/>
      <c r="J111" s="194"/>
      <c r="K111" s="196"/>
      <c r="L111" s="196"/>
      <c r="M111" s="194"/>
      <c r="N111" s="213"/>
      <c r="O111" s="213"/>
      <c r="P111" s="219"/>
      <c r="Q111" s="196"/>
      <c r="R111" s="199"/>
      <c r="S111" s="79" t="s">
        <v>366</v>
      </c>
      <c r="T111" s="80"/>
      <c r="U111" s="81"/>
      <c r="V111" s="81"/>
      <c r="W111" s="81"/>
      <c r="X111" s="81"/>
      <c r="Y111" s="81"/>
      <c r="Z111" s="75" t="str">
        <f t="shared" si="4"/>
        <v/>
      </c>
      <c r="AA111" s="76">
        <f t="shared" si="5"/>
        <v>0</v>
      </c>
      <c r="AB111" s="76">
        <f t="shared" si="6"/>
        <v>0</v>
      </c>
      <c r="AC111" s="224"/>
      <c r="AD111" s="227"/>
      <c r="AE111" s="227"/>
      <c r="AF111" s="213"/>
      <c r="AG111" s="213"/>
      <c r="AH111" s="216"/>
      <c r="AI111" s="216"/>
      <c r="AJ111" s="204"/>
      <c r="AK111" s="204"/>
      <c r="AL111" s="204"/>
      <c r="AM111" s="207"/>
      <c r="AN111" s="207"/>
      <c r="AO111" s="207"/>
      <c r="AP111" s="207"/>
      <c r="AQ111" s="210"/>
      <c r="AR111" s="202"/>
    </row>
    <row r="112" spans="1:44" s="78" customFormat="1" ht="17.100000000000001" customHeight="1">
      <c r="A112" s="233"/>
      <c r="B112" s="236"/>
      <c r="C112" s="239"/>
      <c r="D112" s="236"/>
      <c r="E112" s="242"/>
      <c r="F112" s="236"/>
      <c r="G112" s="245"/>
      <c r="H112" s="194"/>
      <c r="I112" s="192"/>
      <c r="J112" s="194"/>
      <c r="K112" s="196"/>
      <c r="L112" s="196"/>
      <c r="M112" s="194"/>
      <c r="N112" s="213"/>
      <c r="O112" s="213"/>
      <c r="P112" s="219"/>
      <c r="Q112" s="196"/>
      <c r="R112" s="199"/>
      <c r="S112" s="79" t="s">
        <v>367</v>
      </c>
      <c r="T112" s="80"/>
      <c r="U112" s="81"/>
      <c r="V112" s="81"/>
      <c r="W112" s="81"/>
      <c r="X112" s="81"/>
      <c r="Y112" s="81"/>
      <c r="Z112" s="75" t="str">
        <f t="shared" si="4"/>
        <v/>
      </c>
      <c r="AA112" s="76">
        <f t="shared" si="5"/>
        <v>0</v>
      </c>
      <c r="AB112" s="76">
        <f t="shared" si="6"/>
        <v>0</v>
      </c>
      <c r="AC112" s="224"/>
      <c r="AD112" s="227"/>
      <c r="AE112" s="227"/>
      <c r="AF112" s="213"/>
      <c r="AG112" s="213"/>
      <c r="AH112" s="216"/>
      <c r="AI112" s="216"/>
      <c r="AJ112" s="204"/>
      <c r="AK112" s="204"/>
      <c r="AL112" s="204"/>
      <c r="AM112" s="207"/>
      <c r="AN112" s="207"/>
      <c r="AO112" s="207"/>
      <c r="AP112" s="207"/>
      <c r="AQ112" s="210"/>
      <c r="AR112" s="202"/>
    </row>
    <row r="113" spans="1:44" s="78" customFormat="1" ht="17.100000000000001" customHeight="1">
      <c r="A113" s="233"/>
      <c r="B113" s="236"/>
      <c r="C113" s="239"/>
      <c r="D113" s="236"/>
      <c r="E113" s="242"/>
      <c r="F113" s="236"/>
      <c r="G113" s="245"/>
      <c r="H113" s="194"/>
      <c r="I113" s="192">
        <v>4.3</v>
      </c>
      <c r="J113" s="194"/>
      <c r="K113" s="196"/>
      <c r="L113" s="196"/>
      <c r="M113" s="194"/>
      <c r="N113" s="213"/>
      <c r="O113" s="213"/>
      <c r="P113" s="219"/>
      <c r="Q113" s="196"/>
      <c r="R113" s="198">
        <f>IF(Q113="SI",1,IF(Q113="NO",3,0))</f>
        <v>0</v>
      </c>
      <c r="S113" s="79" t="s">
        <v>368</v>
      </c>
      <c r="T113" s="80"/>
      <c r="U113" s="81"/>
      <c r="V113" s="81"/>
      <c r="W113" s="81"/>
      <c r="X113" s="81"/>
      <c r="Y113" s="81"/>
      <c r="Z113" s="75" t="str">
        <f t="shared" si="4"/>
        <v/>
      </c>
      <c r="AA113" s="76">
        <f t="shared" si="5"/>
        <v>0</v>
      </c>
      <c r="AB113" s="76">
        <f t="shared" si="6"/>
        <v>0</v>
      </c>
      <c r="AC113" s="224"/>
      <c r="AD113" s="227"/>
      <c r="AE113" s="227"/>
      <c r="AF113" s="213"/>
      <c r="AG113" s="213"/>
      <c r="AH113" s="216"/>
      <c r="AI113" s="216"/>
      <c r="AJ113" s="204"/>
      <c r="AK113" s="204"/>
      <c r="AL113" s="204"/>
      <c r="AM113" s="207"/>
      <c r="AN113" s="207"/>
      <c r="AO113" s="207"/>
      <c r="AP113" s="207"/>
      <c r="AQ113" s="210"/>
      <c r="AR113" s="201"/>
    </row>
    <row r="114" spans="1:44" s="78" customFormat="1" ht="17.100000000000001" customHeight="1">
      <c r="A114" s="233"/>
      <c r="B114" s="236"/>
      <c r="C114" s="239"/>
      <c r="D114" s="236"/>
      <c r="E114" s="242"/>
      <c r="F114" s="236"/>
      <c r="G114" s="245"/>
      <c r="H114" s="194"/>
      <c r="I114" s="192"/>
      <c r="J114" s="194"/>
      <c r="K114" s="196"/>
      <c r="L114" s="196"/>
      <c r="M114" s="194"/>
      <c r="N114" s="213"/>
      <c r="O114" s="213"/>
      <c r="P114" s="219"/>
      <c r="Q114" s="196"/>
      <c r="R114" s="199"/>
      <c r="S114" s="79" t="s">
        <v>369</v>
      </c>
      <c r="T114" s="80"/>
      <c r="U114" s="81"/>
      <c r="V114" s="81"/>
      <c r="W114" s="81"/>
      <c r="X114" s="81"/>
      <c r="Y114" s="81"/>
      <c r="Z114" s="75" t="str">
        <f t="shared" si="4"/>
        <v/>
      </c>
      <c r="AA114" s="76">
        <f t="shared" si="5"/>
        <v>0</v>
      </c>
      <c r="AB114" s="76">
        <f t="shared" si="6"/>
        <v>0</v>
      </c>
      <c r="AC114" s="224"/>
      <c r="AD114" s="227"/>
      <c r="AE114" s="227"/>
      <c r="AF114" s="213"/>
      <c r="AG114" s="213"/>
      <c r="AH114" s="216"/>
      <c r="AI114" s="216"/>
      <c r="AJ114" s="204"/>
      <c r="AK114" s="204"/>
      <c r="AL114" s="204"/>
      <c r="AM114" s="207"/>
      <c r="AN114" s="207"/>
      <c r="AO114" s="207"/>
      <c r="AP114" s="207"/>
      <c r="AQ114" s="210"/>
      <c r="AR114" s="202"/>
    </row>
    <row r="115" spans="1:44" s="78" customFormat="1" ht="17.100000000000001" customHeight="1">
      <c r="A115" s="233"/>
      <c r="B115" s="236"/>
      <c r="C115" s="239"/>
      <c r="D115" s="236"/>
      <c r="E115" s="242"/>
      <c r="F115" s="236"/>
      <c r="G115" s="245"/>
      <c r="H115" s="194"/>
      <c r="I115" s="192"/>
      <c r="J115" s="194"/>
      <c r="K115" s="196"/>
      <c r="L115" s="196"/>
      <c r="M115" s="194"/>
      <c r="N115" s="213"/>
      <c r="O115" s="213"/>
      <c r="P115" s="219"/>
      <c r="Q115" s="196"/>
      <c r="R115" s="199"/>
      <c r="S115" s="79" t="s">
        <v>370</v>
      </c>
      <c r="T115" s="80"/>
      <c r="U115" s="81"/>
      <c r="V115" s="81"/>
      <c r="W115" s="81"/>
      <c r="X115" s="81"/>
      <c r="Y115" s="81"/>
      <c r="Z115" s="75" t="str">
        <f t="shared" si="4"/>
        <v/>
      </c>
      <c r="AA115" s="76">
        <f t="shared" si="5"/>
        <v>0</v>
      </c>
      <c r="AB115" s="76">
        <f t="shared" si="6"/>
        <v>0</v>
      </c>
      <c r="AC115" s="224"/>
      <c r="AD115" s="227"/>
      <c r="AE115" s="227"/>
      <c r="AF115" s="213"/>
      <c r="AG115" s="213"/>
      <c r="AH115" s="216"/>
      <c r="AI115" s="216"/>
      <c r="AJ115" s="204"/>
      <c r="AK115" s="204"/>
      <c r="AL115" s="204"/>
      <c r="AM115" s="207"/>
      <c r="AN115" s="207"/>
      <c r="AO115" s="207"/>
      <c r="AP115" s="207"/>
      <c r="AQ115" s="210"/>
      <c r="AR115" s="202"/>
    </row>
    <row r="116" spans="1:44" s="78" customFormat="1" ht="17.100000000000001" customHeight="1">
      <c r="A116" s="233"/>
      <c r="B116" s="236"/>
      <c r="C116" s="239"/>
      <c r="D116" s="236"/>
      <c r="E116" s="242"/>
      <c r="F116" s="236"/>
      <c r="G116" s="245"/>
      <c r="H116" s="194"/>
      <c r="I116" s="192"/>
      <c r="J116" s="194"/>
      <c r="K116" s="196"/>
      <c r="L116" s="196"/>
      <c r="M116" s="194"/>
      <c r="N116" s="213"/>
      <c r="O116" s="213"/>
      <c r="P116" s="219"/>
      <c r="Q116" s="196"/>
      <c r="R116" s="199"/>
      <c r="S116" s="79" t="s">
        <v>371</v>
      </c>
      <c r="T116" s="80"/>
      <c r="U116" s="81"/>
      <c r="V116" s="81"/>
      <c r="W116" s="81"/>
      <c r="X116" s="81"/>
      <c r="Y116" s="81"/>
      <c r="Z116" s="75" t="str">
        <f t="shared" si="4"/>
        <v/>
      </c>
      <c r="AA116" s="76">
        <f t="shared" si="5"/>
        <v>0</v>
      </c>
      <c r="AB116" s="76">
        <f t="shared" si="6"/>
        <v>0</v>
      </c>
      <c r="AC116" s="224"/>
      <c r="AD116" s="227"/>
      <c r="AE116" s="227"/>
      <c r="AF116" s="213"/>
      <c r="AG116" s="213"/>
      <c r="AH116" s="216"/>
      <c r="AI116" s="216"/>
      <c r="AJ116" s="204"/>
      <c r="AK116" s="204"/>
      <c r="AL116" s="204"/>
      <c r="AM116" s="207"/>
      <c r="AN116" s="207"/>
      <c r="AO116" s="207"/>
      <c r="AP116" s="207"/>
      <c r="AQ116" s="210"/>
      <c r="AR116" s="202"/>
    </row>
    <row r="117" spans="1:44" s="78" customFormat="1" ht="17.100000000000001" customHeight="1">
      <c r="A117" s="233"/>
      <c r="B117" s="236"/>
      <c r="C117" s="239"/>
      <c r="D117" s="236"/>
      <c r="E117" s="242"/>
      <c r="F117" s="236"/>
      <c r="G117" s="245"/>
      <c r="H117" s="194"/>
      <c r="I117" s="192"/>
      <c r="J117" s="194"/>
      <c r="K117" s="196"/>
      <c r="L117" s="196"/>
      <c r="M117" s="194"/>
      <c r="N117" s="213"/>
      <c r="O117" s="213"/>
      <c r="P117" s="219"/>
      <c r="Q117" s="196"/>
      <c r="R117" s="199"/>
      <c r="S117" s="79" t="s">
        <v>372</v>
      </c>
      <c r="T117" s="80"/>
      <c r="U117" s="81"/>
      <c r="V117" s="81"/>
      <c r="W117" s="81"/>
      <c r="X117" s="81"/>
      <c r="Y117" s="81"/>
      <c r="Z117" s="75" t="str">
        <f t="shared" si="4"/>
        <v/>
      </c>
      <c r="AA117" s="76">
        <f t="shared" si="5"/>
        <v>0</v>
      </c>
      <c r="AB117" s="76">
        <f t="shared" si="6"/>
        <v>0</v>
      </c>
      <c r="AC117" s="224"/>
      <c r="AD117" s="227"/>
      <c r="AE117" s="227"/>
      <c r="AF117" s="213"/>
      <c r="AG117" s="213"/>
      <c r="AH117" s="216"/>
      <c r="AI117" s="216"/>
      <c r="AJ117" s="204"/>
      <c r="AK117" s="204"/>
      <c r="AL117" s="204"/>
      <c r="AM117" s="207"/>
      <c r="AN117" s="207"/>
      <c r="AO117" s="207"/>
      <c r="AP117" s="207"/>
      <c r="AQ117" s="210"/>
      <c r="AR117" s="202"/>
    </row>
    <row r="118" spans="1:44" s="78" customFormat="1" ht="17.100000000000001" customHeight="1">
      <c r="A118" s="233"/>
      <c r="B118" s="236"/>
      <c r="C118" s="239"/>
      <c r="D118" s="236"/>
      <c r="E118" s="242"/>
      <c r="F118" s="236"/>
      <c r="G118" s="245"/>
      <c r="H118" s="194"/>
      <c r="I118" s="192">
        <v>4.4000000000000004</v>
      </c>
      <c r="J118" s="194"/>
      <c r="K118" s="196"/>
      <c r="L118" s="196"/>
      <c r="M118" s="194"/>
      <c r="N118" s="213"/>
      <c r="O118" s="213"/>
      <c r="P118" s="219"/>
      <c r="Q118" s="196"/>
      <c r="R118" s="198">
        <f>IF(Q118="SI",1,IF(Q118="NO",3,0))</f>
        <v>0</v>
      </c>
      <c r="S118" s="79" t="s">
        <v>373</v>
      </c>
      <c r="T118" s="80"/>
      <c r="U118" s="81"/>
      <c r="V118" s="81"/>
      <c r="W118" s="81"/>
      <c r="X118" s="81"/>
      <c r="Y118" s="81"/>
      <c r="Z118" s="75" t="str">
        <f t="shared" si="4"/>
        <v/>
      </c>
      <c r="AA118" s="76">
        <f t="shared" si="5"/>
        <v>0</v>
      </c>
      <c r="AB118" s="76">
        <f t="shared" si="6"/>
        <v>0</v>
      </c>
      <c r="AC118" s="224"/>
      <c r="AD118" s="227"/>
      <c r="AE118" s="227"/>
      <c r="AF118" s="213"/>
      <c r="AG118" s="213"/>
      <c r="AH118" s="216"/>
      <c r="AI118" s="216"/>
      <c r="AJ118" s="204"/>
      <c r="AK118" s="204"/>
      <c r="AL118" s="204"/>
      <c r="AM118" s="207"/>
      <c r="AN118" s="207"/>
      <c r="AO118" s="207"/>
      <c r="AP118" s="207"/>
      <c r="AQ118" s="210"/>
      <c r="AR118" s="201"/>
    </row>
    <row r="119" spans="1:44" s="78" customFormat="1" ht="17.100000000000001" customHeight="1">
      <c r="A119" s="233"/>
      <c r="B119" s="236"/>
      <c r="C119" s="239"/>
      <c r="D119" s="236"/>
      <c r="E119" s="242"/>
      <c r="F119" s="236"/>
      <c r="G119" s="245"/>
      <c r="H119" s="194"/>
      <c r="I119" s="192"/>
      <c r="J119" s="194"/>
      <c r="K119" s="196"/>
      <c r="L119" s="196"/>
      <c r="M119" s="194"/>
      <c r="N119" s="213"/>
      <c r="O119" s="213"/>
      <c r="P119" s="219"/>
      <c r="Q119" s="196"/>
      <c r="R119" s="199"/>
      <c r="S119" s="79" t="s">
        <v>374</v>
      </c>
      <c r="T119" s="80"/>
      <c r="U119" s="81"/>
      <c r="V119" s="81"/>
      <c r="W119" s="81"/>
      <c r="X119" s="81"/>
      <c r="Y119" s="81"/>
      <c r="Z119" s="75" t="str">
        <f t="shared" si="4"/>
        <v/>
      </c>
      <c r="AA119" s="76">
        <f t="shared" si="5"/>
        <v>0</v>
      </c>
      <c r="AB119" s="76">
        <f t="shared" si="6"/>
        <v>0</v>
      </c>
      <c r="AC119" s="224"/>
      <c r="AD119" s="227"/>
      <c r="AE119" s="227"/>
      <c r="AF119" s="213"/>
      <c r="AG119" s="213"/>
      <c r="AH119" s="216"/>
      <c r="AI119" s="216"/>
      <c r="AJ119" s="204"/>
      <c r="AK119" s="204"/>
      <c r="AL119" s="204"/>
      <c r="AM119" s="207"/>
      <c r="AN119" s="207"/>
      <c r="AO119" s="207"/>
      <c r="AP119" s="207"/>
      <c r="AQ119" s="210"/>
      <c r="AR119" s="202"/>
    </row>
    <row r="120" spans="1:44" s="78" customFormat="1" ht="17.100000000000001" customHeight="1">
      <c r="A120" s="233"/>
      <c r="B120" s="236"/>
      <c r="C120" s="239"/>
      <c r="D120" s="236"/>
      <c r="E120" s="242"/>
      <c r="F120" s="236"/>
      <c r="G120" s="245"/>
      <c r="H120" s="194"/>
      <c r="I120" s="192"/>
      <c r="J120" s="194"/>
      <c r="K120" s="196"/>
      <c r="L120" s="196"/>
      <c r="M120" s="194"/>
      <c r="N120" s="213"/>
      <c r="O120" s="213"/>
      <c r="P120" s="219"/>
      <c r="Q120" s="196"/>
      <c r="R120" s="199"/>
      <c r="S120" s="79" t="s">
        <v>375</v>
      </c>
      <c r="T120" s="80"/>
      <c r="U120" s="81"/>
      <c r="V120" s="81"/>
      <c r="W120" s="81"/>
      <c r="X120" s="81"/>
      <c r="Y120" s="81"/>
      <c r="Z120" s="75" t="str">
        <f t="shared" si="4"/>
        <v/>
      </c>
      <c r="AA120" s="76">
        <f t="shared" si="5"/>
        <v>0</v>
      </c>
      <c r="AB120" s="76">
        <f t="shared" si="6"/>
        <v>0</v>
      </c>
      <c r="AC120" s="224"/>
      <c r="AD120" s="227"/>
      <c r="AE120" s="227"/>
      <c r="AF120" s="213"/>
      <c r="AG120" s="213"/>
      <c r="AH120" s="216"/>
      <c r="AI120" s="216"/>
      <c r="AJ120" s="204"/>
      <c r="AK120" s="204"/>
      <c r="AL120" s="204"/>
      <c r="AM120" s="207"/>
      <c r="AN120" s="207"/>
      <c r="AO120" s="207"/>
      <c r="AP120" s="207"/>
      <c r="AQ120" s="210"/>
      <c r="AR120" s="202"/>
    </row>
    <row r="121" spans="1:44" s="78" customFormat="1" ht="17.100000000000001" customHeight="1">
      <c r="A121" s="233"/>
      <c r="B121" s="236"/>
      <c r="C121" s="239"/>
      <c r="D121" s="236"/>
      <c r="E121" s="242"/>
      <c r="F121" s="236"/>
      <c r="G121" s="245"/>
      <c r="H121" s="194"/>
      <c r="I121" s="192"/>
      <c r="J121" s="194"/>
      <c r="K121" s="196"/>
      <c r="L121" s="196"/>
      <c r="M121" s="194"/>
      <c r="N121" s="213"/>
      <c r="O121" s="213"/>
      <c r="P121" s="219"/>
      <c r="Q121" s="196"/>
      <c r="R121" s="199"/>
      <c r="S121" s="79" t="s">
        <v>376</v>
      </c>
      <c r="T121" s="80"/>
      <c r="U121" s="81"/>
      <c r="V121" s="81"/>
      <c r="W121" s="81"/>
      <c r="X121" s="81"/>
      <c r="Y121" s="81"/>
      <c r="Z121" s="75" t="str">
        <f t="shared" si="4"/>
        <v/>
      </c>
      <c r="AA121" s="76">
        <f t="shared" si="5"/>
        <v>0</v>
      </c>
      <c r="AB121" s="76">
        <f t="shared" si="6"/>
        <v>0</v>
      </c>
      <c r="AC121" s="224"/>
      <c r="AD121" s="227"/>
      <c r="AE121" s="227"/>
      <c r="AF121" s="213"/>
      <c r="AG121" s="213"/>
      <c r="AH121" s="216"/>
      <c r="AI121" s="216"/>
      <c r="AJ121" s="204"/>
      <c r="AK121" s="204"/>
      <c r="AL121" s="204"/>
      <c r="AM121" s="207"/>
      <c r="AN121" s="207"/>
      <c r="AO121" s="207"/>
      <c r="AP121" s="207"/>
      <c r="AQ121" s="210"/>
      <c r="AR121" s="202"/>
    </row>
    <row r="122" spans="1:44" s="78" customFormat="1" ht="17.100000000000001" customHeight="1">
      <c r="A122" s="233"/>
      <c r="B122" s="236"/>
      <c r="C122" s="239"/>
      <c r="D122" s="236"/>
      <c r="E122" s="242"/>
      <c r="F122" s="236"/>
      <c r="G122" s="245"/>
      <c r="H122" s="194"/>
      <c r="I122" s="192"/>
      <c r="J122" s="194"/>
      <c r="K122" s="196"/>
      <c r="L122" s="196"/>
      <c r="M122" s="194"/>
      <c r="N122" s="213"/>
      <c r="O122" s="213"/>
      <c r="P122" s="219"/>
      <c r="Q122" s="196"/>
      <c r="R122" s="199"/>
      <c r="S122" s="79" t="s">
        <v>377</v>
      </c>
      <c r="T122" s="80"/>
      <c r="U122" s="81"/>
      <c r="V122" s="81"/>
      <c r="W122" s="81"/>
      <c r="X122" s="81"/>
      <c r="Y122" s="81"/>
      <c r="Z122" s="75" t="str">
        <f t="shared" si="4"/>
        <v/>
      </c>
      <c r="AA122" s="76">
        <f t="shared" si="5"/>
        <v>0</v>
      </c>
      <c r="AB122" s="76">
        <f t="shared" si="6"/>
        <v>0</v>
      </c>
      <c r="AC122" s="224"/>
      <c r="AD122" s="227"/>
      <c r="AE122" s="227"/>
      <c r="AF122" s="213"/>
      <c r="AG122" s="213"/>
      <c r="AH122" s="216"/>
      <c r="AI122" s="216"/>
      <c r="AJ122" s="204"/>
      <c r="AK122" s="204"/>
      <c r="AL122" s="204"/>
      <c r="AM122" s="207"/>
      <c r="AN122" s="207"/>
      <c r="AO122" s="207"/>
      <c r="AP122" s="207"/>
      <c r="AQ122" s="210"/>
      <c r="AR122" s="202"/>
    </row>
    <row r="123" spans="1:44" s="78" customFormat="1" ht="17.100000000000001" customHeight="1">
      <c r="A123" s="233"/>
      <c r="B123" s="236"/>
      <c r="C123" s="239"/>
      <c r="D123" s="236"/>
      <c r="E123" s="242"/>
      <c r="F123" s="236"/>
      <c r="G123" s="245"/>
      <c r="H123" s="194"/>
      <c r="I123" s="192">
        <v>4.5</v>
      </c>
      <c r="J123" s="194"/>
      <c r="K123" s="196"/>
      <c r="L123" s="196"/>
      <c r="M123" s="194"/>
      <c r="N123" s="213"/>
      <c r="O123" s="213"/>
      <c r="P123" s="219"/>
      <c r="Q123" s="196"/>
      <c r="R123" s="198">
        <f>IF(Q123="SI",1,IF(Q123="NO",3,0))</f>
        <v>0</v>
      </c>
      <c r="S123" s="79" t="s">
        <v>378</v>
      </c>
      <c r="T123" s="80"/>
      <c r="U123" s="81"/>
      <c r="V123" s="81"/>
      <c r="W123" s="81"/>
      <c r="X123" s="81"/>
      <c r="Y123" s="81"/>
      <c r="Z123" s="75" t="str">
        <f t="shared" si="4"/>
        <v/>
      </c>
      <c r="AA123" s="76">
        <f t="shared" si="5"/>
        <v>0</v>
      </c>
      <c r="AB123" s="76">
        <f t="shared" si="6"/>
        <v>0</v>
      </c>
      <c r="AC123" s="224"/>
      <c r="AD123" s="227"/>
      <c r="AE123" s="227"/>
      <c r="AF123" s="213"/>
      <c r="AG123" s="213"/>
      <c r="AH123" s="216"/>
      <c r="AI123" s="216"/>
      <c r="AJ123" s="204"/>
      <c r="AK123" s="204"/>
      <c r="AL123" s="204"/>
      <c r="AM123" s="207"/>
      <c r="AN123" s="207"/>
      <c r="AO123" s="207"/>
      <c r="AP123" s="207"/>
      <c r="AQ123" s="210"/>
      <c r="AR123" s="201"/>
    </row>
    <row r="124" spans="1:44" s="78" customFormat="1" ht="17.100000000000001" customHeight="1">
      <c r="A124" s="233"/>
      <c r="B124" s="236"/>
      <c r="C124" s="239"/>
      <c r="D124" s="236"/>
      <c r="E124" s="242"/>
      <c r="F124" s="236"/>
      <c r="G124" s="245"/>
      <c r="H124" s="194"/>
      <c r="I124" s="192"/>
      <c r="J124" s="194"/>
      <c r="K124" s="196"/>
      <c r="L124" s="196"/>
      <c r="M124" s="194"/>
      <c r="N124" s="213"/>
      <c r="O124" s="213"/>
      <c r="P124" s="219"/>
      <c r="Q124" s="196"/>
      <c r="R124" s="199"/>
      <c r="S124" s="79" t="s">
        <v>379</v>
      </c>
      <c r="T124" s="80"/>
      <c r="U124" s="81"/>
      <c r="V124" s="81"/>
      <c r="W124" s="81"/>
      <c r="X124" s="81"/>
      <c r="Y124" s="81"/>
      <c r="Z124" s="75" t="str">
        <f t="shared" si="4"/>
        <v/>
      </c>
      <c r="AA124" s="76">
        <f t="shared" si="5"/>
        <v>0</v>
      </c>
      <c r="AB124" s="76">
        <f t="shared" si="6"/>
        <v>0</v>
      </c>
      <c r="AC124" s="224"/>
      <c r="AD124" s="227"/>
      <c r="AE124" s="227"/>
      <c r="AF124" s="213"/>
      <c r="AG124" s="213"/>
      <c r="AH124" s="216"/>
      <c r="AI124" s="216"/>
      <c r="AJ124" s="204"/>
      <c r="AK124" s="204"/>
      <c r="AL124" s="204"/>
      <c r="AM124" s="207"/>
      <c r="AN124" s="207"/>
      <c r="AO124" s="207"/>
      <c r="AP124" s="207"/>
      <c r="AQ124" s="210"/>
      <c r="AR124" s="202"/>
    </row>
    <row r="125" spans="1:44" s="78" customFormat="1" ht="17.100000000000001" customHeight="1">
      <c r="A125" s="233"/>
      <c r="B125" s="236"/>
      <c r="C125" s="239"/>
      <c r="D125" s="236"/>
      <c r="E125" s="242"/>
      <c r="F125" s="236"/>
      <c r="G125" s="245"/>
      <c r="H125" s="194"/>
      <c r="I125" s="192"/>
      <c r="J125" s="194"/>
      <c r="K125" s="196"/>
      <c r="L125" s="196"/>
      <c r="M125" s="194"/>
      <c r="N125" s="213"/>
      <c r="O125" s="213"/>
      <c r="P125" s="219"/>
      <c r="Q125" s="196"/>
      <c r="R125" s="199"/>
      <c r="S125" s="79" t="s">
        <v>380</v>
      </c>
      <c r="T125" s="80"/>
      <c r="U125" s="81"/>
      <c r="V125" s="81"/>
      <c r="W125" s="81"/>
      <c r="X125" s="81"/>
      <c r="Y125" s="81"/>
      <c r="Z125" s="75" t="str">
        <f t="shared" si="4"/>
        <v/>
      </c>
      <c r="AA125" s="76">
        <f t="shared" si="5"/>
        <v>0</v>
      </c>
      <c r="AB125" s="76">
        <f t="shared" si="6"/>
        <v>0</v>
      </c>
      <c r="AC125" s="224"/>
      <c r="AD125" s="227"/>
      <c r="AE125" s="227"/>
      <c r="AF125" s="213"/>
      <c r="AG125" s="213"/>
      <c r="AH125" s="216"/>
      <c r="AI125" s="216"/>
      <c r="AJ125" s="204"/>
      <c r="AK125" s="204"/>
      <c r="AL125" s="204"/>
      <c r="AM125" s="207"/>
      <c r="AN125" s="207"/>
      <c r="AO125" s="207"/>
      <c r="AP125" s="207"/>
      <c r="AQ125" s="210"/>
      <c r="AR125" s="202"/>
    </row>
    <row r="126" spans="1:44" s="78" customFormat="1" ht="17.100000000000001" customHeight="1">
      <c r="A126" s="233"/>
      <c r="B126" s="236"/>
      <c r="C126" s="239"/>
      <c r="D126" s="236"/>
      <c r="E126" s="242"/>
      <c r="F126" s="236"/>
      <c r="G126" s="245"/>
      <c r="H126" s="194"/>
      <c r="I126" s="192"/>
      <c r="J126" s="194"/>
      <c r="K126" s="196"/>
      <c r="L126" s="196"/>
      <c r="M126" s="194"/>
      <c r="N126" s="213"/>
      <c r="O126" s="213"/>
      <c r="P126" s="219"/>
      <c r="Q126" s="196"/>
      <c r="R126" s="199"/>
      <c r="S126" s="79" t="s">
        <v>381</v>
      </c>
      <c r="T126" s="80"/>
      <c r="U126" s="81"/>
      <c r="V126" s="81"/>
      <c r="W126" s="81"/>
      <c r="X126" s="81"/>
      <c r="Y126" s="81"/>
      <c r="Z126" s="75" t="str">
        <f t="shared" si="4"/>
        <v/>
      </c>
      <c r="AA126" s="76">
        <f t="shared" si="5"/>
        <v>0</v>
      </c>
      <c r="AB126" s="76">
        <f t="shared" si="6"/>
        <v>0</v>
      </c>
      <c r="AC126" s="224"/>
      <c r="AD126" s="227"/>
      <c r="AE126" s="227"/>
      <c r="AF126" s="213"/>
      <c r="AG126" s="213"/>
      <c r="AH126" s="216"/>
      <c r="AI126" s="216"/>
      <c r="AJ126" s="204"/>
      <c r="AK126" s="204"/>
      <c r="AL126" s="204"/>
      <c r="AM126" s="207"/>
      <c r="AN126" s="207"/>
      <c r="AO126" s="207"/>
      <c r="AP126" s="207"/>
      <c r="AQ126" s="210"/>
      <c r="AR126" s="202"/>
    </row>
    <row r="127" spans="1:44" s="78" customFormat="1" ht="17.100000000000001" customHeight="1">
      <c r="A127" s="234"/>
      <c r="B127" s="237"/>
      <c r="C127" s="240"/>
      <c r="D127" s="237"/>
      <c r="E127" s="243"/>
      <c r="F127" s="237"/>
      <c r="G127" s="246"/>
      <c r="H127" s="195"/>
      <c r="I127" s="193"/>
      <c r="J127" s="195"/>
      <c r="K127" s="197"/>
      <c r="L127" s="197"/>
      <c r="M127" s="195"/>
      <c r="N127" s="214"/>
      <c r="O127" s="214"/>
      <c r="P127" s="220"/>
      <c r="Q127" s="197"/>
      <c r="R127" s="200"/>
      <c r="S127" s="82" t="s">
        <v>382</v>
      </c>
      <c r="T127" s="83"/>
      <c r="U127" s="84"/>
      <c r="V127" s="84"/>
      <c r="W127" s="84"/>
      <c r="X127" s="84"/>
      <c r="Y127" s="84"/>
      <c r="Z127" s="85" t="str">
        <f t="shared" si="4"/>
        <v/>
      </c>
      <c r="AA127" s="86">
        <f t="shared" si="5"/>
        <v>0</v>
      </c>
      <c r="AB127" s="86">
        <f t="shared" si="6"/>
        <v>0</v>
      </c>
      <c r="AC127" s="225"/>
      <c r="AD127" s="228"/>
      <c r="AE127" s="228"/>
      <c r="AF127" s="214"/>
      <c r="AG127" s="214"/>
      <c r="AH127" s="217"/>
      <c r="AI127" s="217"/>
      <c r="AJ127" s="205"/>
      <c r="AK127" s="205"/>
      <c r="AL127" s="205"/>
      <c r="AM127" s="208"/>
      <c r="AN127" s="208"/>
      <c r="AO127" s="208"/>
      <c r="AP127" s="208"/>
      <c r="AQ127" s="211"/>
      <c r="AR127" s="230"/>
    </row>
    <row r="128" spans="1:44" s="78" customFormat="1" ht="17.100000000000001" customHeight="1">
      <c r="A128" s="278" t="str">
        <f>IF(E128&lt;&gt;"",'Información General'!$D$15&amp;"_"&amp;+$A$1+5,"")</f>
        <v>2024_5</v>
      </c>
      <c r="B128" s="281" t="s">
        <v>383</v>
      </c>
      <c r="C128" s="284" t="s">
        <v>134</v>
      </c>
      <c r="D128" s="281" t="s">
        <v>384</v>
      </c>
      <c r="E128" s="287" t="s">
        <v>385</v>
      </c>
      <c r="F128" s="281" t="s">
        <v>152</v>
      </c>
      <c r="G128" s="290" t="s">
        <v>164</v>
      </c>
      <c r="H128" s="229"/>
      <c r="I128" s="293">
        <v>5.0999999999999996</v>
      </c>
      <c r="J128" s="277" t="s">
        <v>386</v>
      </c>
      <c r="K128" s="271" t="s">
        <v>137</v>
      </c>
      <c r="L128" s="271" t="s">
        <v>138</v>
      </c>
      <c r="M128" s="277" t="s">
        <v>387</v>
      </c>
      <c r="N128" s="264">
        <v>4</v>
      </c>
      <c r="O128" s="264">
        <v>2</v>
      </c>
      <c r="P128" s="268" t="str">
        <f>IF(AND(N128&lt;&gt;"",O128&lt;&gt;""),IF(AND(N128&gt;5,O128&gt;5),"I",IF(AND(N128&lt;=5,O128&gt;5),"II",IF(AND(N128&gt;5,O128&lt;=5),"IV",IF(AND(N128&lt;=5,O128&lt;=5),"III")))),"")</f>
        <v>III</v>
      </c>
      <c r="Q128" s="271" t="s">
        <v>139</v>
      </c>
      <c r="R128" s="272">
        <f>IF(Q128="SI",1,IF(Q128="NO",3,0))</f>
        <v>1</v>
      </c>
      <c r="S128" s="72" t="s">
        <v>388</v>
      </c>
      <c r="T128" s="73" t="s">
        <v>389</v>
      </c>
      <c r="U128" s="74" t="s">
        <v>140</v>
      </c>
      <c r="V128" s="74" t="s">
        <v>139</v>
      </c>
      <c r="W128" s="74" t="s">
        <v>139</v>
      </c>
      <c r="X128" s="74" t="s">
        <v>139</v>
      </c>
      <c r="Y128" s="74" t="s">
        <v>139</v>
      </c>
      <c r="Z128" s="87" t="str">
        <f t="shared" si="4"/>
        <v>Suficiente</v>
      </c>
      <c r="AA128" s="77">
        <f>IF(Z128="Suficiente",1,0)</f>
        <v>1</v>
      </c>
      <c r="AB128" s="77">
        <f>IF(Z128="Deficiente",1,0)</f>
        <v>0</v>
      </c>
      <c r="AC128" s="273" t="str">
        <f>IF(SUM(R128:R152)&gt;=1,IF((SUM(R128:R152)/COUNTA(Q128:Q152))=1,IF(SUM(AA128:AA152)&gt;=1,IF(SUM(AA128:AA152)/(SUM(AA128:AA152)+SUM(AB128:AB152))=100%,"SI","NO"),"NO"),"NO"),"")</f>
        <v>SI</v>
      </c>
      <c r="AD128" s="276" t="str">
        <f>IF($N128=1,"b","")</f>
        <v/>
      </c>
      <c r="AE128" s="276" t="str">
        <f>IF($O128=1,"b","")</f>
        <v/>
      </c>
      <c r="AF128" s="264">
        <v>3</v>
      </c>
      <c r="AG128" s="264">
        <v>2</v>
      </c>
      <c r="AH128" s="267">
        <f>IF(OR($AD128="b",$AE128="b"),2,0)</f>
        <v>0</v>
      </c>
      <c r="AI128" s="267">
        <f>IF(AND($N128=1,$AF128=1,$O128=1,$AG128=1),1,0)</f>
        <v>0</v>
      </c>
      <c r="AJ128" s="257">
        <f>IF(AF128&lt;&gt;"",IF(AI128=1,1,IF(OR($AF128&gt;$N128,AND($AC128="SI",$AF128=$N128),AND($AC128="NO",$AF128&lt;&gt;$N128)),0,1)),0)</f>
        <v>1</v>
      </c>
      <c r="AK128" s="257">
        <f>IF(AG128&lt;&gt;"",IF(AI128=1,1,IF(OR(AG128&gt;O128,AND(AC128="SI",AG128=O128),AND(AC128="NO",AG128&lt;&gt;O128)),0,1)),0)</f>
        <v>0</v>
      </c>
      <c r="AL128" s="257">
        <f>IF(AC128&lt;&gt;"",(+AI128+AJ128+AK128),0)</f>
        <v>1</v>
      </c>
      <c r="AM128" s="260" t="str">
        <f>IF($AL128&gt;=2,IF(AND($AF128="",$AG128=""),"",IF(AND($AF128&gt;5,$AG128&gt;5),"I","")),"")</f>
        <v/>
      </c>
      <c r="AN128" s="260" t="str">
        <f>IF($AL128&gt;=2,IF(AND($AF128="",$AG128=""),"",IF(AND($AF128&lt;6,$AG128&gt;5),"II","")),"")</f>
        <v/>
      </c>
      <c r="AO128" s="260" t="str">
        <f>IF($AL128&gt;=2,IF(AND($AF128="",$AG128=""),"",IF(AND($AF128&lt;6,$AG128&lt;6),"III","")),"")</f>
        <v/>
      </c>
      <c r="AP128" s="260" t="str">
        <f>IF($AL128&gt;=2,IF(AND($AF128="",$AG128=""),"",IF(AND($AF128&gt;5,$AG128&lt;6),"IV","")),"")</f>
        <v/>
      </c>
      <c r="AQ128" s="261" t="s">
        <v>156</v>
      </c>
      <c r="AR128" s="256" t="s">
        <v>390</v>
      </c>
    </row>
    <row r="129" spans="1:44" s="78" customFormat="1" ht="17.100000000000001" customHeight="1">
      <c r="A129" s="279"/>
      <c r="B129" s="282"/>
      <c r="C129" s="285"/>
      <c r="D129" s="282"/>
      <c r="E129" s="288"/>
      <c r="F129" s="282"/>
      <c r="G129" s="291"/>
      <c r="H129" s="194"/>
      <c r="I129" s="248"/>
      <c r="J129" s="250"/>
      <c r="K129" s="252"/>
      <c r="L129" s="252"/>
      <c r="M129" s="250"/>
      <c r="N129" s="265"/>
      <c r="O129" s="265"/>
      <c r="P129" s="269"/>
      <c r="Q129" s="252"/>
      <c r="R129" s="199"/>
      <c r="S129" s="79" t="s">
        <v>391</v>
      </c>
      <c r="T129" s="80" t="s">
        <v>392</v>
      </c>
      <c r="U129" s="81" t="s">
        <v>155</v>
      </c>
      <c r="V129" s="81" t="s">
        <v>139</v>
      </c>
      <c r="W129" s="81" t="s">
        <v>139</v>
      </c>
      <c r="X129" s="81" t="s">
        <v>139</v>
      </c>
      <c r="Y129" s="81" t="s">
        <v>139</v>
      </c>
      <c r="Z129" s="75" t="str">
        <f t="shared" si="4"/>
        <v>Suficiente</v>
      </c>
      <c r="AA129" s="76">
        <f t="shared" ref="AA129:AA192" si="7">IF(Z129="Suficiente",1,0)</f>
        <v>1</v>
      </c>
      <c r="AB129" s="76">
        <f t="shared" ref="AB129:AB152" si="8">IF(Z129="Deficiente",1,0)</f>
        <v>0</v>
      </c>
      <c r="AC129" s="274"/>
      <c r="AD129" s="227"/>
      <c r="AE129" s="227"/>
      <c r="AF129" s="265"/>
      <c r="AG129" s="265"/>
      <c r="AH129" s="216"/>
      <c r="AI129" s="216"/>
      <c r="AJ129" s="258"/>
      <c r="AK129" s="258"/>
      <c r="AL129" s="258"/>
      <c r="AM129" s="207"/>
      <c r="AN129" s="207"/>
      <c r="AO129" s="207"/>
      <c r="AP129" s="207"/>
      <c r="AQ129" s="262"/>
      <c r="AR129" s="202"/>
    </row>
    <row r="130" spans="1:44" s="78" customFormat="1" ht="17.100000000000001" customHeight="1">
      <c r="A130" s="279"/>
      <c r="B130" s="282"/>
      <c r="C130" s="285"/>
      <c r="D130" s="282"/>
      <c r="E130" s="288"/>
      <c r="F130" s="282"/>
      <c r="G130" s="291"/>
      <c r="H130" s="194"/>
      <c r="I130" s="248"/>
      <c r="J130" s="250"/>
      <c r="K130" s="252"/>
      <c r="L130" s="252"/>
      <c r="M130" s="250"/>
      <c r="N130" s="265"/>
      <c r="O130" s="265"/>
      <c r="P130" s="269"/>
      <c r="Q130" s="252"/>
      <c r="R130" s="199"/>
      <c r="S130" s="79" t="s">
        <v>393</v>
      </c>
      <c r="T130" s="80"/>
      <c r="U130" s="81"/>
      <c r="V130" s="81"/>
      <c r="W130" s="81"/>
      <c r="X130" s="81"/>
      <c r="Y130" s="81"/>
      <c r="Z130" s="75" t="str">
        <f t="shared" si="4"/>
        <v/>
      </c>
      <c r="AA130" s="76">
        <f t="shared" si="7"/>
        <v>0</v>
      </c>
      <c r="AB130" s="76">
        <f t="shared" si="8"/>
        <v>0</v>
      </c>
      <c r="AC130" s="274"/>
      <c r="AD130" s="227"/>
      <c r="AE130" s="227"/>
      <c r="AF130" s="265"/>
      <c r="AG130" s="265"/>
      <c r="AH130" s="216"/>
      <c r="AI130" s="216"/>
      <c r="AJ130" s="258"/>
      <c r="AK130" s="258"/>
      <c r="AL130" s="258"/>
      <c r="AM130" s="207"/>
      <c r="AN130" s="207"/>
      <c r="AO130" s="207"/>
      <c r="AP130" s="207"/>
      <c r="AQ130" s="262"/>
      <c r="AR130" s="202"/>
    </row>
    <row r="131" spans="1:44" s="78" customFormat="1" ht="17.100000000000001" customHeight="1">
      <c r="A131" s="279"/>
      <c r="B131" s="282"/>
      <c r="C131" s="285"/>
      <c r="D131" s="282"/>
      <c r="E131" s="288"/>
      <c r="F131" s="282"/>
      <c r="G131" s="291"/>
      <c r="H131" s="194"/>
      <c r="I131" s="248"/>
      <c r="J131" s="250"/>
      <c r="K131" s="252"/>
      <c r="L131" s="252"/>
      <c r="M131" s="250"/>
      <c r="N131" s="265"/>
      <c r="O131" s="265"/>
      <c r="P131" s="269"/>
      <c r="Q131" s="252"/>
      <c r="R131" s="199"/>
      <c r="S131" s="79" t="s">
        <v>394</v>
      </c>
      <c r="T131" s="80"/>
      <c r="U131" s="81"/>
      <c r="V131" s="81"/>
      <c r="W131" s="81"/>
      <c r="X131" s="81"/>
      <c r="Y131" s="81"/>
      <c r="Z131" s="75" t="str">
        <f t="shared" si="4"/>
        <v/>
      </c>
      <c r="AA131" s="76">
        <f t="shared" si="7"/>
        <v>0</v>
      </c>
      <c r="AB131" s="76">
        <f t="shared" si="8"/>
        <v>0</v>
      </c>
      <c r="AC131" s="274"/>
      <c r="AD131" s="227"/>
      <c r="AE131" s="227"/>
      <c r="AF131" s="265"/>
      <c r="AG131" s="265"/>
      <c r="AH131" s="216"/>
      <c r="AI131" s="216"/>
      <c r="AJ131" s="258"/>
      <c r="AK131" s="258"/>
      <c r="AL131" s="258"/>
      <c r="AM131" s="207"/>
      <c r="AN131" s="207"/>
      <c r="AO131" s="207"/>
      <c r="AP131" s="207"/>
      <c r="AQ131" s="262"/>
      <c r="AR131" s="202"/>
    </row>
    <row r="132" spans="1:44" s="78" customFormat="1" ht="17.100000000000001" customHeight="1">
      <c r="A132" s="279"/>
      <c r="B132" s="282"/>
      <c r="C132" s="285"/>
      <c r="D132" s="282"/>
      <c r="E132" s="288"/>
      <c r="F132" s="282"/>
      <c r="G132" s="291"/>
      <c r="H132" s="194"/>
      <c r="I132" s="248"/>
      <c r="J132" s="250"/>
      <c r="K132" s="252"/>
      <c r="L132" s="252"/>
      <c r="M132" s="250"/>
      <c r="N132" s="265"/>
      <c r="O132" s="265"/>
      <c r="P132" s="269"/>
      <c r="Q132" s="252"/>
      <c r="R132" s="199"/>
      <c r="S132" s="79" t="s">
        <v>395</v>
      </c>
      <c r="T132" s="80"/>
      <c r="U132" s="81"/>
      <c r="V132" s="81"/>
      <c r="W132" s="81"/>
      <c r="X132" s="81"/>
      <c r="Y132" s="81"/>
      <c r="Z132" s="75" t="str">
        <f t="shared" si="4"/>
        <v/>
      </c>
      <c r="AA132" s="76">
        <f t="shared" si="7"/>
        <v>0</v>
      </c>
      <c r="AB132" s="76">
        <f t="shared" si="8"/>
        <v>0</v>
      </c>
      <c r="AC132" s="274"/>
      <c r="AD132" s="227"/>
      <c r="AE132" s="227"/>
      <c r="AF132" s="265"/>
      <c r="AG132" s="265"/>
      <c r="AH132" s="216"/>
      <c r="AI132" s="216"/>
      <c r="AJ132" s="258"/>
      <c r="AK132" s="258"/>
      <c r="AL132" s="258"/>
      <c r="AM132" s="207"/>
      <c r="AN132" s="207"/>
      <c r="AO132" s="207"/>
      <c r="AP132" s="207"/>
      <c r="AQ132" s="262"/>
      <c r="AR132" s="202"/>
    </row>
    <row r="133" spans="1:44" s="78" customFormat="1" ht="17.100000000000001" customHeight="1">
      <c r="A133" s="279"/>
      <c r="B133" s="282"/>
      <c r="C133" s="285"/>
      <c r="D133" s="282"/>
      <c r="E133" s="288"/>
      <c r="F133" s="282"/>
      <c r="G133" s="291"/>
      <c r="H133" s="194"/>
      <c r="I133" s="248">
        <v>5.2</v>
      </c>
      <c r="J133" s="250" t="s">
        <v>396</v>
      </c>
      <c r="K133" s="252" t="s">
        <v>137</v>
      </c>
      <c r="L133" s="252" t="s">
        <v>138</v>
      </c>
      <c r="M133" s="250"/>
      <c r="N133" s="265"/>
      <c r="O133" s="265"/>
      <c r="P133" s="269"/>
      <c r="Q133" s="252" t="s">
        <v>139</v>
      </c>
      <c r="R133" s="254">
        <f>IF(Q133="SI",1,IF(Q133="NO",3,0))</f>
        <v>1</v>
      </c>
      <c r="S133" s="79" t="s">
        <v>397</v>
      </c>
      <c r="T133" s="80" t="s">
        <v>398</v>
      </c>
      <c r="U133" s="81" t="s">
        <v>148</v>
      </c>
      <c r="V133" s="81" t="s">
        <v>139</v>
      </c>
      <c r="W133" s="81" t="s">
        <v>139</v>
      </c>
      <c r="X133" s="81" t="s">
        <v>139</v>
      </c>
      <c r="Y133" s="81" t="s">
        <v>139</v>
      </c>
      <c r="Z133" s="75" t="str">
        <f t="shared" si="4"/>
        <v>Suficiente</v>
      </c>
      <c r="AA133" s="76">
        <f t="shared" si="7"/>
        <v>1</v>
      </c>
      <c r="AB133" s="76">
        <f t="shared" si="8"/>
        <v>0</v>
      </c>
      <c r="AC133" s="274"/>
      <c r="AD133" s="227"/>
      <c r="AE133" s="227"/>
      <c r="AF133" s="265"/>
      <c r="AG133" s="265"/>
      <c r="AH133" s="216"/>
      <c r="AI133" s="216"/>
      <c r="AJ133" s="258"/>
      <c r="AK133" s="258"/>
      <c r="AL133" s="258"/>
      <c r="AM133" s="207"/>
      <c r="AN133" s="207"/>
      <c r="AO133" s="207"/>
      <c r="AP133" s="207"/>
      <c r="AQ133" s="262"/>
      <c r="AR133" s="231" t="s">
        <v>399</v>
      </c>
    </row>
    <row r="134" spans="1:44" s="78" customFormat="1" ht="17.100000000000001" customHeight="1">
      <c r="A134" s="279"/>
      <c r="B134" s="282"/>
      <c r="C134" s="285"/>
      <c r="D134" s="282"/>
      <c r="E134" s="288"/>
      <c r="F134" s="282"/>
      <c r="G134" s="291"/>
      <c r="H134" s="194"/>
      <c r="I134" s="248"/>
      <c r="J134" s="250"/>
      <c r="K134" s="252"/>
      <c r="L134" s="252"/>
      <c r="M134" s="250"/>
      <c r="N134" s="265"/>
      <c r="O134" s="265"/>
      <c r="P134" s="269"/>
      <c r="Q134" s="252"/>
      <c r="R134" s="199"/>
      <c r="S134" s="79" t="s">
        <v>400</v>
      </c>
      <c r="T134" s="80" t="s">
        <v>401</v>
      </c>
      <c r="U134" s="81" t="s">
        <v>148</v>
      </c>
      <c r="V134" s="81" t="s">
        <v>139</v>
      </c>
      <c r="W134" s="81" t="s">
        <v>139</v>
      </c>
      <c r="X134" s="81" t="s">
        <v>139</v>
      </c>
      <c r="Y134" s="81" t="s">
        <v>139</v>
      </c>
      <c r="Z134" s="75" t="str">
        <f t="shared" si="4"/>
        <v>Suficiente</v>
      </c>
      <c r="AA134" s="76">
        <f t="shared" si="7"/>
        <v>1</v>
      </c>
      <c r="AB134" s="76">
        <f t="shared" si="8"/>
        <v>0</v>
      </c>
      <c r="AC134" s="274"/>
      <c r="AD134" s="227"/>
      <c r="AE134" s="227"/>
      <c r="AF134" s="265"/>
      <c r="AG134" s="265"/>
      <c r="AH134" s="216"/>
      <c r="AI134" s="216"/>
      <c r="AJ134" s="258"/>
      <c r="AK134" s="258"/>
      <c r="AL134" s="258"/>
      <c r="AM134" s="207"/>
      <c r="AN134" s="207"/>
      <c r="AO134" s="207"/>
      <c r="AP134" s="207"/>
      <c r="AQ134" s="262"/>
      <c r="AR134" s="202"/>
    </row>
    <row r="135" spans="1:44" s="78" customFormat="1" ht="17.100000000000001" customHeight="1">
      <c r="A135" s="279"/>
      <c r="B135" s="282"/>
      <c r="C135" s="285"/>
      <c r="D135" s="282"/>
      <c r="E135" s="288"/>
      <c r="F135" s="282"/>
      <c r="G135" s="291"/>
      <c r="H135" s="194"/>
      <c r="I135" s="248"/>
      <c r="J135" s="250"/>
      <c r="K135" s="252"/>
      <c r="L135" s="252"/>
      <c r="M135" s="250"/>
      <c r="N135" s="265"/>
      <c r="O135" s="265"/>
      <c r="P135" s="269"/>
      <c r="Q135" s="252"/>
      <c r="R135" s="199"/>
      <c r="S135" s="79" t="s">
        <v>402</v>
      </c>
      <c r="T135" s="80" t="s">
        <v>403</v>
      </c>
      <c r="U135" s="81" t="s">
        <v>148</v>
      </c>
      <c r="V135" s="81" t="s">
        <v>139</v>
      </c>
      <c r="W135" s="81" t="s">
        <v>139</v>
      </c>
      <c r="X135" s="81" t="s">
        <v>139</v>
      </c>
      <c r="Y135" s="81" t="s">
        <v>139</v>
      </c>
      <c r="Z135" s="75" t="str">
        <f t="shared" si="4"/>
        <v>Suficiente</v>
      </c>
      <c r="AA135" s="76">
        <f t="shared" si="7"/>
        <v>1</v>
      </c>
      <c r="AB135" s="76">
        <f t="shared" si="8"/>
        <v>0</v>
      </c>
      <c r="AC135" s="274"/>
      <c r="AD135" s="227"/>
      <c r="AE135" s="227"/>
      <c r="AF135" s="265"/>
      <c r="AG135" s="265"/>
      <c r="AH135" s="216"/>
      <c r="AI135" s="216"/>
      <c r="AJ135" s="258"/>
      <c r="AK135" s="258"/>
      <c r="AL135" s="258"/>
      <c r="AM135" s="207"/>
      <c r="AN135" s="207"/>
      <c r="AO135" s="207"/>
      <c r="AP135" s="207"/>
      <c r="AQ135" s="262"/>
      <c r="AR135" s="202"/>
    </row>
    <row r="136" spans="1:44" s="78" customFormat="1" ht="17.100000000000001" customHeight="1">
      <c r="A136" s="279"/>
      <c r="B136" s="282"/>
      <c r="C136" s="285"/>
      <c r="D136" s="282"/>
      <c r="E136" s="288"/>
      <c r="F136" s="282"/>
      <c r="G136" s="291"/>
      <c r="H136" s="194"/>
      <c r="I136" s="248"/>
      <c r="J136" s="250"/>
      <c r="K136" s="252"/>
      <c r="L136" s="252"/>
      <c r="M136" s="250"/>
      <c r="N136" s="265"/>
      <c r="O136" s="265"/>
      <c r="P136" s="269"/>
      <c r="Q136" s="252"/>
      <c r="R136" s="199"/>
      <c r="S136" s="79" t="s">
        <v>404</v>
      </c>
      <c r="T136" s="80"/>
      <c r="U136" s="81"/>
      <c r="V136" s="81"/>
      <c r="W136" s="81"/>
      <c r="X136" s="81"/>
      <c r="Y136" s="81"/>
      <c r="Z136" s="75" t="str">
        <f t="shared" si="4"/>
        <v/>
      </c>
      <c r="AA136" s="76">
        <f t="shared" si="7"/>
        <v>0</v>
      </c>
      <c r="AB136" s="76">
        <f t="shared" si="8"/>
        <v>0</v>
      </c>
      <c r="AC136" s="274"/>
      <c r="AD136" s="227"/>
      <c r="AE136" s="227"/>
      <c r="AF136" s="265"/>
      <c r="AG136" s="265"/>
      <c r="AH136" s="216"/>
      <c r="AI136" s="216"/>
      <c r="AJ136" s="258"/>
      <c r="AK136" s="258"/>
      <c r="AL136" s="258"/>
      <c r="AM136" s="207"/>
      <c r="AN136" s="207"/>
      <c r="AO136" s="207"/>
      <c r="AP136" s="207"/>
      <c r="AQ136" s="262"/>
      <c r="AR136" s="202"/>
    </row>
    <row r="137" spans="1:44" s="78" customFormat="1" ht="17.100000000000001" customHeight="1">
      <c r="A137" s="279"/>
      <c r="B137" s="282"/>
      <c r="C137" s="285"/>
      <c r="D137" s="282"/>
      <c r="E137" s="288"/>
      <c r="F137" s="282"/>
      <c r="G137" s="291"/>
      <c r="H137" s="194"/>
      <c r="I137" s="248"/>
      <c r="J137" s="250"/>
      <c r="K137" s="252"/>
      <c r="L137" s="252"/>
      <c r="M137" s="250"/>
      <c r="N137" s="265"/>
      <c r="O137" s="265"/>
      <c r="P137" s="269"/>
      <c r="Q137" s="252"/>
      <c r="R137" s="199"/>
      <c r="S137" s="79" t="s">
        <v>405</v>
      </c>
      <c r="T137" s="80"/>
      <c r="U137" s="81"/>
      <c r="V137" s="81"/>
      <c r="W137" s="81"/>
      <c r="X137" s="81"/>
      <c r="Y137" s="81"/>
      <c r="Z137" s="75" t="str">
        <f t="shared" si="4"/>
        <v/>
      </c>
      <c r="AA137" s="76">
        <f t="shared" si="7"/>
        <v>0</v>
      </c>
      <c r="AB137" s="76">
        <f t="shared" si="8"/>
        <v>0</v>
      </c>
      <c r="AC137" s="274"/>
      <c r="AD137" s="227"/>
      <c r="AE137" s="227"/>
      <c r="AF137" s="265"/>
      <c r="AG137" s="265"/>
      <c r="AH137" s="216"/>
      <c r="AI137" s="216"/>
      <c r="AJ137" s="258"/>
      <c r="AK137" s="258"/>
      <c r="AL137" s="258"/>
      <c r="AM137" s="207"/>
      <c r="AN137" s="207"/>
      <c r="AO137" s="207"/>
      <c r="AP137" s="207"/>
      <c r="AQ137" s="262"/>
      <c r="AR137" s="202"/>
    </row>
    <row r="138" spans="1:44" s="78" customFormat="1" ht="17.100000000000001" customHeight="1">
      <c r="A138" s="279"/>
      <c r="B138" s="282"/>
      <c r="C138" s="285"/>
      <c r="D138" s="282"/>
      <c r="E138" s="288"/>
      <c r="F138" s="282"/>
      <c r="G138" s="291"/>
      <c r="H138" s="194"/>
      <c r="I138" s="248">
        <v>5.3</v>
      </c>
      <c r="J138" s="250" t="s">
        <v>406</v>
      </c>
      <c r="K138" s="252" t="s">
        <v>137</v>
      </c>
      <c r="L138" s="252" t="s">
        <v>138</v>
      </c>
      <c r="M138" s="250"/>
      <c r="N138" s="265"/>
      <c r="O138" s="265"/>
      <c r="P138" s="269"/>
      <c r="Q138" s="252" t="s">
        <v>139</v>
      </c>
      <c r="R138" s="254">
        <f>IF(Q138="SI",1,IF(Q138="NO",3,0))</f>
        <v>1</v>
      </c>
      <c r="S138" s="79" t="s">
        <v>407</v>
      </c>
      <c r="T138" s="80" t="s">
        <v>408</v>
      </c>
      <c r="U138" s="81" t="s">
        <v>148</v>
      </c>
      <c r="V138" s="81" t="s">
        <v>139</v>
      </c>
      <c r="W138" s="81" t="s">
        <v>139</v>
      </c>
      <c r="X138" s="81" t="s">
        <v>139</v>
      </c>
      <c r="Y138" s="81" t="s">
        <v>139</v>
      </c>
      <c r="Z138" s="75" t="str">
        <f t="shared" si="4"/>
        <v>Suficiente</v>
      </c>
      <c r="AA138" s="76">
        <f t="shared" si="7"/>
        <v>1</v>
      </c>
      <c r="AB138" s="76">
        <f t="shared" si="8"/>
        <v>0</v>
      </c>
      <c r="AC138" s="274"/>
      <c r="AD138" s="227"/>
      <c r="AE138" s="227"/>
      <c r="AF138" s="265"/>
      <c r="AG138" s="265"/>
      <c r="AH138" s="216"/>
      <c r="AI138" s="216"/>
      <c r="AJ138" s="258"/>
      <c r="AK138" s="258"/>
      <c r="AL138" s="258"/>
      <c r="AM138" s="207"/>
      <c r="AN138" s="207"/>
      <c r="AO138" s="207"/>
      <c r="AP138" s="207"/>
      <c r="AQ138" s="262"/>
      <c r="AR138" s="231" t="s">
        <v>409</v>
      </c>
    </row>
    <row r="139" spans="1:44" s="78" customFormat="1" ht="17.100000000000001" customHeight="1">
      <c r="A139" s="279"/>
      <c r="B139" s="282"/>
      <c r="C139" s="285"/>
      <c r="D139" s="282"/>
      <c r="E139" s="288"/>
      <c r="F139" s="282"/>
      <c r="G139" s="291"/>
      <c r="H139" s="194"/>
      <c r="I139" s="248"/>
      <c r="J139" s="250"/>
      <c r="K139" s="252"/>
      <c r="L139" s="252"/>
      <c r="M139" s="250"/>
      <c r="N139" s="265"/>
      <c r="O139" s="265"/>
      <c r="P139" s="269"/>
      <c r="Q139" s="252"/>
      <c r="R139" s="199"/>
      <c r="S139" s="79" t="s">
        <v>410</v>
      </c>
      <c r="T139" s="80" t="s">
        <v>411</v>
      </c>
      <c r="U139" s="81" t="s">
        <v>148</v>
      </c>
      <c r="V139" s="81" t="s">
        <v>139</v>
      </c>
      <c r="W139" s="81" t="s">
        <v>139</v>
      </c>
      <c r="X139" s="81" t="s">
        <v>139</v>
      </c>
      <c r="Y139" s="81" t="s">
        <v>139</v>
      </c>
      <c r="Z139" s="75" t="str">
        <f t="shared" si="4"/>
        <v>Suficiente</v>
      </c>
      <c r="AA139" s="76">
        <f t="shared" si="7"/>
        <v>1</v>
      </c>
      <c r="AB139" s="76">
        <f t="shared" si="8"/>
        <v>0</v>
      </c>
      <c r="AC139" s="274"/>
      <c r="AD139" s="227"/>
      <c r="AE139" s="227"/>
      <c r="AF139" s="265"/>
      <c r="AG139" s="265"/>
      <c r="AH139" s="216"/>
      <c r="AI139" s="216"/>
      <c r="AJ139" s="258"/>
      <c r="AK139" s="258"/>
      <c r="AL139" s="258"/>
      <c r="AM139" s="207"/>
      <c r="AN139" s="207"/>
      <c r="AO139" s="207"/>
      <c r="AP139" s="207"/>
      <c r="AQ139" s="262"/>
      <c r="AR139" s="202"/>
    </row>
    <row r="140" spans="1:44" s="78" customFormat="1" ht="17.100000000000001" customHeight="1">
      <c r="A140" s="279"/>
      <c r="B140" s="282"/>
      <c r="C140" s="285"/>
      <c r="D140" s="282"/>
      <c r="E140" s="288"/>
      <c r="F140" s="282"/>
      <c r="G140" s="291"/>
      <c r="H140" s="194"/>
      <c r="I140" s="248"/>
      <c r="J140" s="250"/>
      <c r="K140" s="252"/>
      <c r="L140" s="252"/>
      <c r="M140" s="250"/>
      <c r="N140" s="265"/>
      <c r="O140" s="265"/>
      <c r="P140" s="269"/>
      <c r="Q140" s="252"/>
      <c r="R140" s="199"/>
      <c r="S140" s="79" t="s">
        <v>412</v>
      </c>
      <c r="T140" s="80"/>
      <c r="U140" s="81"/>
      <c r="V140" s="81"/>
      <c r="W140" s="81"/>
      <c r="X140" s="81"/>
      <c r="Y140" s="81"/>
      <c r="Z140" s="75" t="str">
        <f t="shared" si="4"/>
        <v/>
      </c>
      <c r="AA140" s="76">
        <f t="shared" si="7"/>
        <v>0</v>
      </c>
      <c r="AB140" s="76">
        <f t="shared" si="8"/>
        <v>0</v>
      </c>
      <c r="AC140" s="274"/>
      <c r="AD140" s="227"/>
      <c r="AE140" s="227"/>
      <c r="AF140" s="265"/>
      <c r="AG140" s="265"/>
      <c r="AH140" s="216"/>
      <c r="AI140" s="216"/>
      <c r="AJ140" s="258"/>
      <c r="AK140" s="258"/>
      <c r="AL140" s="258"/>
      <c r="AM140" s="207"/>
      <c r="AN140" s="207"/>
      <c r="AO140" s="207"/>
      <c r="AP140" s="207"/>
      <c r="AQ140" s="262"/>
      <c r="AR140" s="202"/>
    </row>
    <row r="141" spans="1:44" s="78" customFormat="1" ht="17.100000000000001" customHeight="1">
      <c r="A141" s="279"/>
      <c r="B141" s="282"/>
      <c r="C141" s="285"/>
      <c r="D141" s="282"/>
      <c r="E141" s="288"/>
      <c r="F141" s="282"/>
      <c r="G141" s="291"/>
      <c r="H141" s="194"/>
      <c r="I141" s="248"/>
      <c r="J141" s="250"/>
      <c r="K141" s="252"/>
      <c r="L141" s="252"/>
      <c r="M141" s="250"/>
      <c r="N141" s="265"/>
      <c r="O141" s="265"/>
      <c r="P141" s="269"/>
      <c r="Q141" s="252"/>
      <c r="R141" s="199"/>
      <c r="S141" s="79" t="s">
        <v>413</v>
      </c>
      <c r="T141" s="80"/>
      <c r="U141" s="81"/>
      <c r="V141" s="81"/>
      <c r="W141" s="81"/>
      <c r="X141" s="81"/>
      <c r="Y141" s="81"/>
      <c r="Z141" s="75" t="str">
        <f t="shared" si="4"/>
        <v/>
      </c>
      <c r="AA141" s="76">
        <f t="shared" si="7"/>
        <v>0</v>
      </c>
      <c r="AB141" s="76">
        <f t="shared" si="8"/>
        <v>0</v>
      </c>
      <c r="AC141" s="274"/>
      <c r="AD141" s="227"/>
      <c r="AE141" s="227"/>
      <c r="AF141" s="265"/>
      <c r="AG141" s="265"/>
      <c r="AH141" s="216"/>
      <c r="AI141" s="216"/>
      <c r="AJ141" s="258"/>
      <c r="AK141" s="258"/>
      <c r="AL141" s="258"/>
      <c r="AM141" s="207"/>
      <c r="AN141" s="207"/>
      <c r="AO141" s="207"/>
      <c r="AP141" s="207"/>
      <c r="AQ141" s="262"/>
      <c r="AR141" s="202"/>
    </row>
    <row r="142" spans="1:44" s="78" customFormat="1" ht="17.100000000000001" customHeight="1">
      <c r="A142" s="279"/>
      <c r="B142" s="282"/>
      <c r="C142" s="285"/>
      <c r="D142" s="282"/>
      <c r="E142" s="288"/>
      <c r="F142" s="282"/>
      <c r="G142" s="291"/>
      <c r="H142" s="194"/>
      <c r="I142" s="248"/>
      <c r="J142" s="250"/>
      <c r="K142" s="252"/>
      <c r="L142" s="252"/>
      <c r="M142" s="250"/>
      <c r="N142" s="265"/>
      <c r="O142" s="265"/>
      <c r="P142" s="269"/>
      <c r="Q142" s="252"/>
      <c r="R142" s="199"/>
      <c r="S142" s="79" t="s">
        <v>414</v>
      </c>
      <c r="T142" s="80"/>
      <c r="U142" s="81"/>
      <c r="V142" s="81"/>
      <c r="W142" s="81"/>
      <c r="X142" s="81"/>
      <c r="Y142" s="81"/>
      <c r="Z142" s="75" t="str">
        <f t="shared" si="4"/>
        <v/>
      </c>
      <c r="AA142" s="76">
        <f t="shared" si="7"/>
        <v>0</v>
      </c>
      <c r="AB142" s="76">
        <f t="shared" si="8"/>
        <v>0</v>
      </c>
      <c r="AC142" s="274"/>
      <c r="AD142" s="227"/>
      <c r="AE142" s="227"/>
      <c r="AF142" s="265"/>
      <c r="AG142" s="265"/>
      <c r="AH142" s="216"/>
      <c r="AI142" s="216"/>
      <c r="AJ142" s="258"/>
      <c r="AK142" s="258"/>
      <c r="AL142" s="258"/>
      <c r="AM142" s="207"/>
      <c r="AN142" s="207"/>
      <c r="AO142" s="207"/>
      <c r="AP142" s="207"/>
      <c r="AQ142" s="262"/>
      <c r="AR142" s="202"/>
    </row>
    <row r="143" spans="1:44" s="78" customFormat="1" ht="17.100000000000001" customHeight="1">
      <c r="A143" s="279"/>
      <c r="B143" s="282"/>
      <c r="C143" s="285"/>
      <c r="D143" s="282"/>
      <c r="E143" s="288"/>
      <c r="F143" s="282"/>
      <c r="G143" s="291"/>
      <c r="H143" s="194"/>
      <c r="I143" s="248">
        <v>5.4</v>
      </c>
      <c r="J143" s="250"/>
      <c r="K143" s="252"/>
      <c r="L143" s="252"/>
      <c r="M143" s="250"/>
      <c r="N143" s="265"/>
      <c r="O143" s="265"/>
      <c r="P143" s="269"/>
      <c r="Q143" s="252"/>
      <c r="R143" s="254">
        <f>IF(Q143="SI",1,IF(Q143="NO",3,0))</f>
        <v>0</v>
      </c>
      <c r="S143" s="79" t="s">
        <v>415</v>
      </c>
      <c r="T143" s="80"/>
      <c r="U143" s="81"/>
      <c r="V143" s="81"/>
      <c r="W143" s="81"/>
      <c r="X143" s="81"/>
      <c r="Y143" s="81"/>
      <c r="Z143" s="75" t="str">
        <f t="shared" si="4"/>
        <v/>
      </c>
      <c r="AA143" s="76">
        <f t="shared" si="7"/>
        <v>0</v>
      </c>
      <c r="AB143" s="76">
        <f t="shared" si="8"/>
        <v>0</v>
      </c>
      <c r="AC143" s="274"/>
      <c r="AD143" s="227"/>
      <c r="AE143" s="227"/>
      <c r="AF143" s="265"/>
      <c r="AG143" s="265"/>
      <c r="AH143" s="216"/>
      <c r="AI143" s="216"/>
      <c r="AJ143" s="258"/>
      <c r="AK143" s="258"/>
      <c r="AL143" s="258"/>
      <c r="AM143" s="207"/>
      <c r="AN143" s="207"/>
      <c r="AO143" s="207"/>
      <c r="AP143" s="207"/>
      <c r="AQ143" s="262"/>
      <c r="AR143" s="231"/>
    </row>
    <row r="144" spans="1:44" s="78" customFormat="1" ht="17.100000000000001" customHeight="1">
      <c r="A144" s="279"/>
      <c r="B144" s="282"/>
      <c r="C144" s="285"/>
      <c r="D144" s="282"/>
      <c r="E144" s="288"/>
      <c r="F144" s="282"/>
      <c r="G144" s="291"/>
      <c r="H144" s="194"/>
      <c r="I144" s="248"/>
      <c r="J144" s="250"/>
      <c r="K144" s="252"/>
      <c r="L144" s="252"/>
      <c r="M144" s="250"/>
      <c r="N144" s="265"/>
      <c r="O144" s="265"/>
      <c r="P144" s="269"/>
      <c r="Q144" s="252"/>
      <c r="R144" s="199"/>
      <c r="S144" s="79" t="s">
        <v>416</v>
      </c>
      <c r="T144" s="80"/>
      <c r="U144" s="81"/>
      <c r="V144" s="81"/>
      <c r="W144" s="81"/>
      <c r="X144" s="81"/>
      <c r="Y144" s="81"/>
      <c r="Z144" s="75" t="str">
        <f t="shared" si="4"/>
        <v/>
      </c>
      <c r="AA144" s="76">
        <f t="shared" si="7"/>
        <v>0</v>
      </c>
      <c r="AB144" s="76">
        <f t="shared" si="8"/>
        <v>0</v>
      </c>
      <c r="AC144" s="274"/>
      <c r="AD144" s="227"/>
      <c r="AE144" s="227"/>
      <c r="AF144" s="265"/>
      <c r="AG144" s="265"/>
      <c r="AH144" s="216"/>
      <c r="AI144" s="216"/>
      <c r="AJ144" s="258"/>
      <c r="AK144" s="258"/>
      <c r="AL144" s="258"/>
      <c r="AM144" s="207"/>
      <c r="AN144" s="207"/>
      <c r="AO144" s="207"/>
      <c r="AP144" s="207"/>
      <c r="AQ144" s="262"/>
      <c r="AR144" s="202"/>
    </row>
    <row r="145" spans="1:44" s="78" customFormat="1" ht="17.100000000000001" customHeight="1">
      <c r="A145" s="279"/>
      <c r="B145" s="282"/>
      <c r="C145" s="285"/>
      <c r="D145" s="282"/>
      <c r="E145" s="288"/>
      <c r="F145" s="282"/>
      <c r="G145" s="291"/>
      <c r="H145" s="194"/>
      <c r="I145" s="248"/>
      <c r="J145" s="250"/>
      <c r="K145" s="252"/>
      <c r="L145" s="252"/>
      <c r="M145" s="250"/>
      <c r="N145" s="265"/>
      <c r="O145" s="265"/>
      <c r="P145" s="269"/>
      <c r="Q145" s="252"/>
      <c r="R145" s="199"/>
      <c r="S145" s="79" t="s">
        <v>417</v>
      </c>
      <c r="T145" s="80"/>
      <c r="U145" s="81"/>
      <c r="V145" s="81"/>
      <c r="W145" s="81"/>
      <c r="X145" s="81"/>
      <c r="Y145" s="81"/>
      <c r="Z145" s="75" t="str">
        <f t="shared" si="4"/>
        <v/>
      </c>
      <c r="AA145" s="76">
        <f t="shared" si="7"/>
        <v>0</v>
      </c>
      <c r="AB145" s="76">
        <f t="shared" si="8"/>
        <v>0</v>
      </c>
      <c r="AC145" s="274"/>
      <c r="AD145" s="227"/>
      <c r="AE145" s="227"/>
      <c r="AF145" s="265"/>
      <c r="AG145" s="265"/>
      <c r="AH145" s="216"/>
      <c r="AI145" s="216"/>
      <c r="AJ145" s="258"/>
      <c r="AK145" s="258"/>
      <c r="AL145" s="258"/>
      <c r="AM145" s="207"/>
      <c r="AN145" s="207"/>
      <c r="AO145" s="207"/>
      <c r="AP145" s="207"/>
      <c r="AQ145" s="262"/>
      <c r="AR145" s="202"/>
    </row>
    <row r="146" spans="1:44" s="78" customFormat="1" ht="17.100000000000001" customHeight="1">
      <c r="A146" s="279"/>
      <c r="B146" s="282"/>
      <c r="C146" s="285"/>
      <c r="D146" s="282"/>
      <c r="E146" s="288"/>
      <c r="F146" s="282"/>
      <c r="G146" s="291"/>
      <c r="H146" s="194"/>
      <c r="I146" s="248"/>
      <c r="J146" s="250"/>
      <c r="K146" s="252"/>
      <c r="L146" s="252"/>
      <c r="M146" s="250"/>
      <c r="N146" s="265"/>
      <c r="O146" s="265"/>
      <c r="P146" s="269"/>
      <c r="Q146" s="252"/>
      <c r="R146" s="199"/>
      <c r="S146" s="79" t="s">
        <v>418</v>
      </c>
      <c r="T146" s="80"/>
      <c r="U146" s="81"/>
      <c r="V146" s="81"/>
      <c r="W146" s="81"/>
      <c r="X146" s="81"/>
      <c r="Y146" s="81"/>
      <c r="Z146" s="75" t="str">
        <f t="shared" si="4"/>
        <v/>
      </c>
      <c r="AA146" s="76">
        <f t="shared" si="7"/>
        <v>0</v>
      </c>
      <c r="AB146" s="76">
        <f t="shared" si="8"/>
        <v>0</v>
      </c>
      <c r="AC146" s="274"/>
      <c r="AD146" s="227"/>
      <c r="AE146" s="227"/>
      <c r="AF146" s="265"/>
      <c r="AG146" s="265"/>
      <c r="AH146" s="216"/>
      <c r="AI146" s="216"/>
      <c r="AJ146" s="258"/>
      <c r="AK146" s="258"/>
      <c r="AL146" s="258"/>
      <c r="AM146" s="207"/>
      <c r="AN146" s="207"/>
      <c r="AO146" s="207"/>
      <c r="AP146" s="207"/>
      <c r="AQ146" s="262"/>
      <c r="AR146" s="202"/>
    </row>
    <row r="147" spans="1:44" s="78" customFormat="1" ht="17.100000000000001" customHeight="1">
      <c r="A147" s="279"/>
      <c r="B147" s="282"/>
      <c r="C147" s="285"/>
      <c r="D147" s="282"/>
      <c r="E147" s="288"/>
      <c r="F147" s="282"/>
      <c r="G147" s="291"/>
      <c r="H147" s="194"/>
      <c r="I147" s="248"/>
      <c r="J147" s="250"/>
      <c r="K147" s="252"/>
      <c r="L147" s="252"/>
      <c r="M147" s="250"/>
      <c r="N147" s="265"/>
      <c r="O147" s="265"/>
      <c r="P147" s="269"/>
      <c r="Q147" s="252"/>
      <c r="R147" s="199"/>
      <c r="S147" s="79" t="s">
        <v>419</v>
      </c>
      <c r="T147" s="80"/>
      <c r="U147" s="81"/>
      <c r="V147" s="81"/>
      <c r="W147" s="81"/>
      <c r="X147" s="81"/>
      <c r="Y147" s="81"/>
      <c r="Z147" s="75" t="str">
        <f t="shared" si="4"/>
        <v/>
      </c>
      <c r="AA147" s="76">
        <f t="shared" si="7"/>
        <v>0</v>
      </c>
      <c r="AB147" s="76">
        <f t="shared" si="8"/>
        <v>0</v>
      </c>
      <c r="AC147" s="274"/>
      <c r="AD147" s="227"/>
      <c r="AE147" s="227"/>
      <c r="AF147" s="265"/>
      <c r="AG147" s="265"/>
      <c r="AH147" s="216"/>
      <c r="AI147" s="216"/>
      <c r="AJ147" s="258"/>
      <c r="AK147" s="258"/>
      <c r="AL147" s="258"/>
      <c r="AM147" s="207"/>
      <c r="AN147" s="207"/>
      <c r="AO147" s="207"/>
      <c r="AP147" s="207"/>
      <c r="AQ147" s="262"/>
      <c r="AR147" s="202"/>
    </row>
    <row r="148" spans="1:44" s="78" customFormat="1" ht="17.100000000000001" customHeight="1">
      <c r="A148" s="279"/>
      <c r="B148" s="282"/>
      <c r="C148" s="285"/>
      <c r="D148" s="282"/>
      <c r="E148" s="288"/>
      <c r="F148" s="282"/>
      <c r="G148" s="291"/>
      <c r="H148" s="194"/>
      <c r="I148" s="248">
        <v>5.5</v>
      </c>
      <c r="J148" s="250"/>
      <c r="K148" s="252"/>
      <c r="L148" s="252"/>
      <c r="M148" s="250"/>
      <c r="N148" s="265"/>
      <c r="O148" s="265"/>
      <c r="P148" s="269"/>
      <c r="Q148" s="252"/>
      <c r="R148" s="254">
        <f>IF(Q148="SI",1,IF(Q148="NO",3,0))</f>
        <v>0</v>
      </c>
      <c r="S148" s="79" t="s">
        <v>420</v>
      </c>
      <c r="T148" s="80"/>
      <c r="U148" s="81"/>
      <c r="V148" s="81"/>
      <c r="W148" s="81"/>
      <c r="X148" s="81"/>
      <c r="Y148" s="81"/>
      <c r="Z148" s="75" t="str">
        <f t="shared" si="4"/>
        <v/>
      </c>
      <c r="AA148" s="76">
        <f t="shared" si="7"/>
        <v>0</v>
      </c>
      <c r="AB148" s="76">
        <f t="shared" si="8"/>
        <v>0</v>
      </c>
      <c r="AC148" s="274"/>
      <c r="AD148" s="227"/>
      <c r="AE148" s="227"/>
      <c r="AF148" s="265"/>
      <c r="AG148" s="265"/>
      <c r="AH148" s="216"/>
      <c r="AI148" s="216"/>
      <c r="AJ148" s="258"/>
      <c r="AK148" s="258"/>
      <c r="AL148" s="258"/>
      <c r="AM148" s="207"/>
      <c r="AN148" s="207"/>
      <c r="AO148" s="207"/>
      <c r="AP148" s="207"/>
      <c r="AQ148" s="262"/>
      <c r="AR148" s="231"/>
    </row>
    <row r="149" spans="1:44" s="78" customFormat="1" ht="17.100000000000001" customHeight="1">
      <c r="A149" s="279"/>
      <c r="B149" s="282"/>
      <c r="C149" s="285"/>
      <c r="D149" s="282"/>
      <c r="E149" s="288"/>
      <c r="F149" s="282"/>
      <c r="G149" s="291"/>
      <c r="H149" s="194"/>
      <c r="I149" s="248"/>
      <c r="J149" s="250"/>
      <c r="K149" s="252"/>
      <c r="L149" s="252"/>
      <c r="M149" s="250"/>
      <c r="N149" s="265"/>
      <c r="O149" s="265"/>
      <c r="P149" s="269"/>
      <c r="Q149" s="252"/>
      <c r="R149" s="199"/>
      <c r="S149" s="79" t="s">
        <v>421</v>
      </c>
      <c r="T149" s="80"/>
      <c r="U149" s="81"/>
      <c r="V149" s="81"/>
      <c r="W149" s="81"/>
      <c r="X149" s="81"/>
      <c r="Y149" s="81"/>
      <c r="Z149" s="75" t="str">
        <f t="shared" si="4"/>
        <v/>
      </c>
      <c r="AA149" s="76">
        <f t="shared" si="7"/>
        <v>0</v>
      </c>
      <c r="AB149" s="76">
        <f t="shared" si="8"/>
        <v>0</v>
      </c>
      <c r="AC149" s="274"/>
      <c r="AD149" s="227"/>
      <c r="AE149" s="227"/>
      <c r="AF149" s="265"/>
      <c r="AG149" s="265"/>
      <c r="AH149" s="216"/>
      <c r="AI149" s="216"/>
      <c r="AJ149" s="258"/>
      <c r="AK149" s="258"/>
      <c r="AL149" s="258"/>
      <c r="AM149" s="207"/>
      <c r="AN149" s="207"/>
      <c r="AO149" s="207"/>
      <c r="AP149" s="207"/>
      <c r="AQ149" s="262"/>
      <c r="AR149" s="202"/>
    </row>
    <row r="150" spans="1:44" s="78" customFormat="1" ht="17.100000000000001" customHeight="1">
      <c r="A150" s="279"/>
      <c r="B150" s="282"/>
      <c r="C150" s="285"/>
      <c r="D150" s="282"/>
      <c r="E150" s="288"/>
      <c r="F150" s="282"/>
      <c r="G150" s="291"/>
      <c r="H150" s="194"/>
      <c r="I150" s="248"/>
      <c r="J150" s="250"/>
      <c r="K150" s="252"/>
      <c r="L150" s="252"/>
      <c r="M150" s="250"/>
      <c r="N150" s="265"/>
      <c r="O150" s="265"/>
      <c r="P150" s="269"/>
      <c r="Q150" s="252"/>
      <c r="R150" s="199"/>
      <c r="S150" s="79" t="s">
        <v>422</v>
      </c>
      <c r="T150" s="80"/>
      <c r="U150" s="81"/>
      <c r="V150" s="81"/>
      <c r="W150" s="81"/>
      <c r="X150" s="81"/>
      <c r="Y150" s="81"/>
      <c r="Z150" s="75" t="str">
        <f t="shared" si="4"/>
        <v/>
      </c>
      <c r="AA150" s="76">
        <f t="shared" si="7"/>
        <v>0</v>
      </c>
      <c r="AB150" s="76">
        <f t="shared" si="8"/>
        <v>0</v>
      </c>
      <c r="AC150" s="274"/>
      <c r="AD150" s="227"/>
      <c r="AE150" s="227"/>
      <c r="AF150" s="265"/>
      <c r="AG150" s="265"/>
      <c r="AH150" s="216"/>
      <c r="AI150" s="216"/>
      <c r="AJ150" s="258"/>
      <c r="AK150" s="258"/>
      <c r="AL150" s="258"/>
      <c r="AM150" s="207"/>
      <c r="AN150" s="207"/>
      <c r="AO150" s="207"/>
      <c r="AP150" s="207"/>
      <c r="AQ150" s="262"/>
      <c r="AR150" s="202"/>
    </row>
    <row r="151" spans="1:44" s="78" customFormat="1" ht="17.100000000000001" customHeight="1">
      <c r="A151" s="279"/>
      <c r="B151" s="282"/>
      <c r="C151" s="285"/>
      <c r="D151" s="282"/>
      <c r="E151" s="288"/>
      <c r="F151" s="282"/>
      <c r="G151" s="291"/>
      <c r="H151" s="194"/>
      <c r="I151" s="248"/>
      <c r="J151" s="250"/>
      <c r="K151" s="252"/>
      <c r="L151" s="252"/>
      <c r="M151" s="250"/>
      <c r="N151" s="265"/>
      <c r="O151" s="265"/>
      <c r="P151" s="269"/>
      <c r="Q151" s="252"/>
      <c r="R151" s="199"/>
      <c r="S151" s="79" t="s">
        <v>423</v>
      </c>
      <c r="T151" s="80"/>
      <c r="U151" s="81"/>
      <c r="V151" s="81"/>
      <c r="W151" s="81"/>
      <c r="X151" s="81"/>
      <c r="Y151" s="81"/>
      <c r="Z151" s="75" t="str">
        <f t="shared" si="4"/>
        <v/>
      </c>
      <c r="AA151" s="76">
        <f t="shared" si="7"/>
        <v>0</v>
      </c>
      <c r="AB151" s="76">
        <f t="shared" si="8"/>
        <v>0</v>
      </c>
      <c r="AC151" s="274"/>
      <c r="AD151" s="227"/>
      <c r="AE151" s="227"/>
      <c r="AF151" s="265"/>
      <c r="AG151" s="265"/>
      <c r="AH151" s="216"/>
      <c r="AI151" s="216"/>
      <c r="AJ151" s="258"/>
      <c r="AK151" s="258"/>
      <c r="AL151" s="258"/>
      <c r="AM151" s="207"/>
      <c r="AN151" s="207"/>
      <c r="AO151" s="207"/>
      <c r="AP151" s="207"/>
      <c r="AQ151" s="262"/>
      <c r="AR151" s="202"/>
    </row>
    <row r="152" spans="1:44" s="78" customFormat="1" ht="17.100000000000001" customHeight="1">
      <c r="A152" s="280"/>
      <c r="B152" s="283"/>
      <c r="C152" s="286"/>
      <c r="D152" s="283"/>
      <c r="E152" s="289"/>
      <c r="F152" s="283"/>
      <c r="G152" s="292"/>
      <c r="H152" s="195"/>
      <c r="I152" s="249"/>
      <c r="J152" s="251"/>
      <c r="K152" s="253"/>
      <c r="L152" s="253"/>
      <c r="M152" s="251"/>
      <c r="N152" s="266"/>
      <c r="O152" s="266"/>
      <c r="P152" s="270"/>
      <c r="Q152" s="253"/>
      <c r="R152" s="200"/>
      <c r="S152" s="82" t="s">
        <v>424</v>
      </c>
      <c r="T152" s="83"/>
      <c r="U152" s="84"/>
      <c r="V152" s="84"/>
      <c r="W152" s="84"/>
      <c r="X152" s="84"/>
      <c r="Y152" s="84"/>
      <c r="Z152" s="85" t="str">
        <f t="shared" si="4"/>
        <v/>
      </c>
      <c r="AA152" s="86">
        <f t="shared" si="7"/>
        <v>0</v>
      </c>
      <c r="AB152" s="86">
        <f t="shared" si="8"/>
        <v>0</v>
      </c>
      <c r="AC152" s="275"/>
      <c r="AD152" s="228"/>
      <c r="AE152" s="228"/>
      <c r="AF152" s="266"/>
      <c r="AG152" s="266"/>
      <c r="AH152" s="217"/>
      <c r="AI152" s="217"/>
      <c r="AJ152" s="259"/>
      <c r="AK152" s="259"/>
      <c r="AL152" s="259"/>
      <c r="AM152" s="208"/>
      <c r="AN152" s="208"/>
      <c r="AO152" s="208"/>
      <c r="AP152" s="208"/>
      <c r="AQ152" s="263"/>
      <c r="AR152" s="230"/>
    </row>
    <row r="153" spans="1:44" s="78" customFormat="1" ht="17.100000000000001" customHeight="1">
      <c r="A153" s="232" t="str">
        <f>IF(E153&lt;&gt;"",'Información General'!$D$15&amp;"_"&amp;+$A$1+6,"")</f>
        <v>2024_6</v>
      </c>
      <c r="B153" s="235" t="s">
        <v>425</v>
      </c>
      <c r="C153" s="238" t="s">
        <v>134</v>
      </c>
      <c r="D153" s="235" t="s">
        <v>426</v>
      </c>
      <c r="E153" s="241" t="s">
        <v>427</v>
      </c>
      <c r="F153" s="235" t="s">
        <v>135</v>
      </c>
      <c r="G153" s="244" t="s">
        <v>136</v>
      </c>
      <c r="H153" s="229"/>
      <c r="I153" s="247">
        <v>6.1</v>
      </c>
      <c r="J153" s="229" t="s">
        <v>428</v>
      </c>
      <c r="K153" s="221" t="s">
        <v>145</v>
      </c>
      <c r="L153" s="221" t="s">
        <v>138</v>
      </c>
      <c r="M153" s="229" t="s">
        <v>429</v>
      </c>
      <c r="N153" s="212">
        <v>4</v>
      </c>
      <c r="O153" s="212">
        <v>2</v>
      </c>
      <c r="P153" s="218" t="str">
        <f>IF(AND(N153&lt;&gt;"",O153&lt;&gt;""),IF(AND(N153&gt;5,O153&gt;5),"I",IF(AND(N153&lt;=5,O153&gt;5),"II",IF(AND(N153&gt;5,O153&lt;=5),"IV",IF(AND(N153&lt;=5,O153&lt;=5),"III")))),"")</f>
        <v>III</v>
      </c>
      <c r="Q153" s="221" t="s">
        <v>139</v>
      </c>
      <c r="R153" s="222">
        <f>IF(Q153="SI",1,IF(Q153="NO",3,0))</f>
        <v>1</v>
      </c>
      <c r="S153" s="72" t="s">
        <v>430</v>
      </c>
      <c r="T153" s="73" t="s">
        <v>431</v>
      </c>
      <c r="U153" s="74" t="s">
        <v>140</v>
      </c>
      <c r="V153" s="74" t="s">
        <v>139</v>
      </c>
      <c r="W153" s="74" t="s">
        <v>139</v>
      </c>
      <c r="X153" s="74" t="s">
        <v>139</v>
      </c>
      <c r="Y153" s="74" t="s">
        <v>139</v>
      </c>
      <c r="Z153" s="87" t="str">
        <f t="shared" si="4"/>
        <v>Suficiente</v>
      </c>
      <c r="AA153" s="77">
        <f>IF(Z153="Suficiente",1,0)</f>
        <v>1</v>
      </c>
      <c r="AB153" s="77">
        <f>IF(Z153="Deficiente",1,0)</f>
        <v>0</v>
      </c>
      <c r="AC153" s="223" t="str">
        <f>IF(SUM(R153:R177)&gt;=1,IF((SUM(R153:R177)/COUNTA(Q153:Q177))=1,IF(SUM(AA153:AA177)&gt;=1,IF(SUM(AA153:AA177)/(SUM(AA153:AA177)+SUM(AB153:AB177))=100%,"SI","NO"),"NO"),"NO"),"")</f>
        <v>SI</v>
      </c>
      <c r="AD153" s="226" t="str">
        <f>IF($N153=1,"b","")</f>
        <v/>
      </c>
      <c r="AE153" s="226" t="str">
        <f>IF($O153=1,"b","")</f>
        <v/>
      </c>
      <c r="AF153" s="212">
        <v>4</v>
      </c>
      <c r="AG153" s="212">
        <v>2</v>
      </c>
      <c r="AH153" s="215">
        <f>IF(OR($AD153="b",$AE153="b"),2,0)</f>
        <v>0</v>
      </c>
      <c r="AI153" s="215">
        <f>IF(AND($N153=1,$AF153=1,$O153=1,$AG153=1),1,0)</f>
        <v>0</v>
      </c>
      <c r="AJ153" s="203">
        <f>IF(AF153&lt;&gt;"",IF(AI153=1,1,IF(OR($AF153&gt;$N153,AND($AC153="SI",$AF153=$N153),AND($AC153="NO",$AF153&lt;&gt;$N153)),0,1)),0)</f>
        <v>0</v>
      </c>
      <c r="AK153" s="203">
        <f>IF(AG153&lt;&gt;"",IF(AI153=1,1,IF(OR(AG153&gt;O153,AND(AC153="SI",AG153=O153),AND(AC153="NO",AG153&lt;&gt;O153)),0,1)),0)</f>
        <v>0</v>
      </c>
      <c r="AL153" s="203">
        <f>IF(AC153&lt;&gt;"",(+AI153+AJ153+AK153),0)</f>
        <v>0</v>
      </c>
      <c r="AM153" s="206" t="str">
        <f>IF($AL153&gt;=2,IF(AND($AF153="",$AG153=""),"",IF(AND($AF153&gt;5,$AG153&gt;5),"I","")),"")</f>
        <v/>
      </c>
      <c r="AN153" s="206" t="str">
        <f>IF($AL153&gt;=2,IF(AND($AF153="",$AG153=""),"",IF(AND($AF153&lt;6,$AG153&gt;5),"II","")),"")</f>
        <v/>
      </c>
      <c r="AO153" s="206" t="str">
        <f>IF($AL153&gt;=2,IF(AND($AF153="",$AG153=""),"",IF(AND($AF153&lt;6,$AG153&lt;6),"III","")),"")</f>
        <v/>
      </c>
      <c r="AP153" s="206" t="str">
        <f>IF($AL153&gt;=2,IF(AND($AF153="",$AG153=""),"",IF(AND($AF153&gt;5,$AG153&lt;6),"IV","")),"")</f>
        <v/>
      </c>
      <c r="AQ153" s="209" t="s">
        <v>150</v>
      </c>
      <c r="AR153" s="255" t="s">
        <v>432</v>
      </c>
    </row>
    <row r="154" spans="1:44" s="78" customFormat="1" ht="17.100000000000001" customHeight="1">
      <c r="A154" s="233"/>
      <c r="B154" s="236"/>
      <c r="C154" s="239"/>
      <c r="D154" s="236"/>
      <c r="E154" s="242"/>
      <c r="F154" s="236"/>
      <c r="G154" s="245"/>
      <c r="H154" s="194"/>
      <c r="I154" s="192"/>
      <c r="J154" s="194"/>
      <c r="K154" s="196"/>
      <c r="L154" s="196"/>
      <c r="M154" s="194"/>
      <c r="N154" s="213"/>
      <c r="O154" s="213"/>
      <c r="P154" s="219"/>
      <c r="Q154" s="196"/>
      <c r="R154" s="199"/>
      <c r="S154" s="79" t="s">
        <v>433</v>
      </c>
      <c r="T154" s="80"/>
      <c r="U154" s="81"/>
      <c r="V154" s="81"/>
      <c r="W154" s="81"/>
      <c r="X154" s="81"/>
      <c r="Y154" s="81"/>
      <c r="Z154" s="75" t="str">
        <f t="shared" si="4"/>
        <v/>
      </c>
      <c r="AA154" s="76">
        <f t="shared" si="7"/>
        <v>0</v>
      </c>
      <c r="AB154" s="76">
        <f t="shared" ref="AB154:AB177" si="9">IF(Z154="Deficiente",1,0)</f>
        <v>0</v>
      </c>
      <c r="AC154" s="224"/>
      <c r="AD154" s="227"/>
      <c r="AE154" s="227"/>
      <c r="AF154" s="213"/>
      <c r="AG154" s="213"/>
      <c r="AH154" s="216"/>
      <c r="AI154" s="216"/>
      <c r="AJ154" s="204"/>
      <c r="AK154" s="204"/>
      <c r="AL154" s="204"/>
      <c r="AM154" s="207"/>
      <c r="AN154" s="207"/>
      <c r="AO154" s="207"/>
      <c r="AP154" s="207"/>
      <c r="AQ154" s="210"/>
      <c r="AR154" s="202"/>
    </row>
    <row r="155" spans="1:44" s="78" customFormat="1" ht="17.100000000000001" customHeight="1">
      <c r="A155" s="233"/>
      <c r="B155" s="236"/>
      <c r="C155" s="239"/>
      <c r="D155" s="236"/>
      <c r="E155" s="242"/>
      <c r="F155" s="236"/>
      <c r="G155" s="245"/>
      <c r="H155" s="194"/>
      <c r="I155" s="192"/>
      <c r="J155" s="194"/>
      <c r="K155" s="196"/>
      <c r="L155" s="196"/>
      <c r="M155" s="194"/>
      <c r="N155" s="213"/>
      <c r="O155" s="213"/>
      <c r="P155" s="219"/>
      <c r="Q155" s="196"/>
      <c r="R155" s="199"/>
      <c r="S155" s="79" t="s">
        <v>434</v>
      </c>
      <c r="T155" s="80"/>
      <c r="U155" s="81"/>
      <c r="V155" s="81"/>
      <c r="W155" s="81"/>
      <c r="X155" s="81"/>
      <c r="Y155" s="81"/>
      <c r="Z155" s="75" t="str">
        <f t="shared" si="4"/>
        <v/>
      </c>
      <c r="AA155" s="76">
        <f t="shared" si="7"/>
        <v>0</v>
      </c>
      <c r="AB155" s="76">
        <f t="shared" si="9"/>
        <v>0</v>
      </c>
      <c r="AC155" s="224"/>
      <c r="AD155" s="227"/>
      <c r="AE155" s="227"/>
      <c r="AF155" s="213"/>
      <c r="AG155" s="213"/>
      <c r="AH155" s="216"/>
      <c r="AI155" s="216"/>
      <c r="AJ155" s="204"/>
      <c r="AK155" s="204"/>
      <c r="AL155" s="204"/>
      <c r="AM155" s="207"/>
      <c r="AN155" s="207"/>
      <c r="AO155" s="207"/>
      <c r="AP155" s="207"/>
      <c r="AQ155" s="210"/>
      <c r="AR155" s="202"/>
    </row>
    <row r="156" spans="1:44" s="78" customFormat="1" ht="17.100000000000001" customHeight="1">
      <c r="A156" s="233"/>
      <c r="B156" s="236"/>
      <c r="C156" s="239"/>
      <c r="D156" s="236"/>
      <c r="E156" s="242"/>
      <c r="F156" s="236"/>
      <c r="G156" s="245"/>
      <c r="H156" s="194"/>
      <c r="I156" s="192"/>
      <c r="J156" s="194"/>
      <c r="K156" s="196"/>
      <c r="L156" s="196"/>
      <c r="M156" s="194"/>
      <c r="N156" s="213"/>
      <c r="O156" s="213"/>
      <c r="P156" s="219"/>
      <c r="Q156" s="196"/>
      <c r="R156" s="199"/>
      <c r="S156" s="79" t="s">
        <v>435</v>
      </c>
      <c r="T156" s="80"/>
      <c r="U156" s="81"/>
      <c r="V156" s="81"/>
      <c r="W156" s="81"/>
      <c r="X156" s="81"/>
      <c r="Y156" s="81"/>
      <c r="Z156" s="75" t="str">
        <f t="shared" si="4"/>
        <v/>
      </c>
      <c r="AA156" s="76">
        <f t="shared" si="7"/>
        <v>0</v>
      </c>
      <c r="AB156" s="76">
        <f t="shared" si="9"/>
        <v>0</v>
      </c>
      <c r="AC156" s="224"/>
      <c r="AD156" s="227"/>
      <c r="AE156" s="227"/>
      <c r="AF156" s="213"/>
      <c r="AG156" s="213"/>
      <c r="AH156" s="216"/>
      <c r="AI156" s="216"/>
      <c r="AJ156" s="204"/>
      <c r="AK156" s="204"/>
      <c r="AL156" s="204"/>
      <c r="AM156" s="207"/>
      <c r="AN156" s="207"/>
      <c r="AO156" s="207"/>
      <c r="AP156" s="207"/>
      <c r="AQ156" s="210"/>
      <c r="AR156" s="202"/>
    </row>
    <row r="157" spans="1:44" s="78" customFormat="1" ht="17.100000000000001" customHeight="1">
      <c r="A157" s="233"/>
      <c r="B157" s="236"/>
      <c r="C157" s="239"/>
      <c r="D157" s="236"/>
      <c r="E157" s="242"/>
      <c r="F157" s="236"/>
      <c r="G157" s="245"/>
      <c r="H157" s="194"/>
      <c r="I157" s="192"/>
      <c r="J157" s="194"/>
      <c r="K157" s="196"/>
      <c r="L157" s="196"/>
      <c r="M157" s="194"/>
      <c r="N157" s="213"/>
      <c r="O157" s="213"/>
      <c r="P157" s="219"/>
      <c r="Q157" s="196"/>
      <c r="R157" s="199"/>
      <c r="S157" s="79" t="s">
        <v>436</v>
      </c>
      <c r="T157" s="80"/>
      <c r="U157" s="81"/>
      <c r="V157" s="81"/>
      <c r="W157" s="81"/>
      <c r="X157" s="81"/>
      <c r="Y157" s="81"/>
      <c r="Z157" s="75" t="str">
        <f t="shared" ref="Z157:Z220" si="10">IF($T157&lt;&gt;"",IF(AND(V157="SI",W157="SI",X157="SI",Y157="SI"),"Suficiente",IF(OR(V157="NO",W157="NO",X157="NO",Y157="NO"),"Deficiente",IF(OR(V157="",W157="",X157="",Y157=""),"Falta Valorar el Control",""))),"")</f>
        <v/>
      </c>
      <c r="AA157" s="76">
        <f t="shared" si="7"/>
        <v>0</v>
      </c>
      <c r="AB157" s="76">
        <f t="shared" si="9"/>
        <v>0</v>
      </c>
      <c r="AC157" s="224"/>
      <c r="AD157" s="227"/>
      <c r="AE157" s="227"/>
      <c r="AF157" s="213"/>
      <c r="AG157" s="213"/>
      <c r="AH157" s="216"/>
      <c r="AI157" s="216"/>
      <c r="AJ157" s="204"/>
      <c r="AK157" s="204"/>
      <c r="AL157" s="204"/>
      <c r="AM157" s="207"/>
      <c r="AN157" s="207"/>
      <c r="AO157" s="207"/>
      <c r="AP157" s="207"/>
      <c r="AQ157" s="210"/>
      <c r="AR157" s="202"/>
    </row>
    <row r="158" spans="1:44" s="78" customFormat="1" ht="17.100000000000001" customHeight="1">
      <c r="A158" s="233"/>
      <c r="B158" s="236"/>
      <c r="C158" s="239"/>
      <c r="D158" s="236"/>
      <c r="E158" s="242"/>
      <c r="F158" s="236"/>
      <c r="G158" s="245"/>
      <c r="H158" s="194"/>
      <c r="I158" s="192">
        <v>6.2</v>
      </c>
      <c r="J158" s="194" t="s">
        <v>437</v>
      </c>
      <c r="K158" s="196" t="s">
        <v>145</v>
      </c>
      <c r="L158" s="196" t="s">
        <v>138</v>
      </c>
      <c r="M158" s="194"/>
      <c r="N158" s="213"/>
      <c r="O158" s="213"/>
      <c r="P158" s="219"/>
      <c r="Q158" s="196" t="s">
        <v>139</v>
      </c>
      <c r="R158" s="198">
        <f>IF(Q158="SI",1,IF(Q158="NO",3,0))</f>
        <v>1</v>
      </c>
      <c r="S158" s="79" t="s">
        <v>438</v>
      </c>
      <c r="T158" s="80" t="s">
        <v>439</v>
      </c>
      <c r="U158" s="81" t="s">
        <v>140</v>
      </c>
      <c r="V158" s="81" t="s">
        <v>139</v>
      </c>
      <c r="W158" s="81" t="s">
        <v>139</v>
      </c>
      <c r="X158" s="81" t="s">
        <v>139</v>
      </c>
      <c r="Y158" s="81" t="s">
        <v>139</v>
      </c>
      <c r="Z158" s="75" t="str">
        <f t="shared" si="10"/>
        <v>Suficiente</v>
      </c>
      <c r="AA158" s="76">
        <f t="shared" si="7"/>
        <v>1</v>
      </c>
      <c r="AB158" s="76">
        <f t="shared" si="9"/>
        <v>0</v>
      </c>
      <c r="AC158" s="224"/>
      <c r="AD158" s="227"/>
      <c r="AE158" s="227"/>
      <c r="AF158" s="213"/>
      <c r="AG158" s="213"/>
      <c r="AH158" s="216"/>
      <c r="AI158" s="216"/>
      <c r="AJ158" s="204"/>
      <c r="AK158" s="204"/>
      <c r="AL158" s="204"/>
      <c r="AM158" s="207"/>
      <c r="AN158" s="207"/>
      <c r="AO158" s="207"/>
      <c r="AP158" s="207"/>
      <c r="AQ158" s="210"/>
      <c r="AR158" s="201" t="s">
        <v>440</v>
      </c>
    </row>
    <row r="159" spans="1:44" s="78" customFormat="1" ht="17.100000000000001" customHeight="1">
      <c r="A159" s="233"/>
      <c r="B159" s="236"/>
      <c r="C159" s="239"/>
      <c r="D159" s="236"/>
      <c r="E159" s="242"/>
      <c r="F159" s="236"/>
      <c r="G159" s="245"/>
      <c r="H159" s="194"/>
      <c r="I159" s="192"/>
      <c r="J159" s="194"/>
      <c r="K159" s="196"/>
      <c r="L159" s="196"/>
      <c r="M159" s="194"/>
      <c r="N159" s="213"/>
      <c r="O159" s="213"/>
      <c r="P159" s="219"/>
      <c r="Q159" s="196"/>
      <c r="R159" s="199"/>
      <c r="S159" s="79" t="s">
        <v>441</v>
      </c>
      <c r="T159" s="80"/>
      <c r="U159" s="81"/>
      <c r="V159" s="81"/>
      <c r="W159" s="81"/>
      <c r="X159" s="81"/>
      <c r="Y159" s="81"/>
      <c r="Z159" s="75" t="str">
        <f t="shared" si="10"/>
        <v/>
      </c>
      <c r="AA159" s="76">
        <f t="shared" si="7"/>
        <v>0</v>
      </c>
      <c r="AB159" s="76">
        <f t="shared" si="9"/>
        <v>0</v>
      </c>
      <c r="AC159" s="224"/>
      <c r="AD159" s="227"/>
      <c r="AE159" s="227"/>
      <c r="AF159" s="213"/>
      <c r="AG159" s="213"/>
      <c r="AH159" s="216"/>
      <c r="AI159" s="216"/>
      <c r="AJ159" s="204"/>
      <c r="AK159" s="204"/>
      <c r="AL159" s="204"/>
      <c r="AM159" s="207"/>
      <c r="AN159" s="207"/>
      <c r="AO159" s="207"/>
      <c r="AP159" s="207"/>
      <c r="AQ159" s="210"/>
      <c r="AR159" s="202"/>
    </row>
    <row r="160" spans="1:44" s="78" customFormat="1" ht="17.100000000000001" customHeight="1">
      <c r="A160" s="233"/>
      <c r="B160" s="236"/>
      <c r="C160" s="239"/>
      <c r="D160" s="236"/>
      <c r="E160" s="242"/>
      <c r="F160" s="236"/>
      <c r="G160" s="245"/>
      <c r="H160" s="194"/>
      <c r="I160" s="192"/>
      <c r="J160" s="194"/>
      <c r="K160" s="196"/>
      <c r="L160" s="196"/>
      <c r="M160" s="194"/>
      <c r="N160" s="213"/>
      <c r="O160" s="213"/>
      <c r="P160" s="219"/>
      <c r="Q160" s="196"/>
      <c r="R160" s="199"/>
      <c r="S160" s="79" t="s">
        <v>283</v>
      </c>
      <c r="T160" s="80"/>
      <c r="U160" s="81"/>
      <c r="V160" s="81"/>
      <c r="W160" s="81"/>
      <c r="X160" s="81"/>
      <c r="Y160" s="81"/>
      <c r="Z160" s="75" t="str">
        <f t="shared" si="10"/>
        <v/>
      </c>
      <c r="AA160" s="76">
        <f t="shared" si="7"/>
        <v>0</v>
      </c>
      <c r="AB160" s="76">
        <f t="shared" si="9"/>
        <v>0</v>
      </c>
      <c r="AC160" s="224"/>
      <c r="AD160" s="227"/>
      <c r="AE160" s="227"/>
      <c r="AF160" s="213"/>
      <c r="AG160" s="213"/>
      <c r="AH160" s="216"/>
      <c r="AI160" s="216"/>
      <c r="AJ160" s="204"/>
      <c r="AK160" s="204"/>
      <c r="AL160" s="204"/>
      <c r="AM160" s="207"/>
      <c r="AN160" s="207"/>
      <c r="AO160" s="207"/>
      <c r="AP160" s="207"/>
      <c r="AQ160" s="210"/>
      <c r="AR160" s="202"/>
    </row>
    <row r="161" spans="1:44" s="78" customFormat="1" ht="17.100000000000001" customHeight="1">
      <c r="A161" s="233"/>
      <c r="B161" s="236"/>
      <c r="C161" s="239"/>
      <c r="D161" s="236"/>
      <c r="E161" s="242"/>
      <c r="F161" s="236"/>
      <c r="G161" s="245"/>
      <c r="H161" s="194"/>
      <c r="I161" s="192"/>
      <c r="J161" s="194"/>
      <c r="K161" s="196"/>
      <c r="L161" s="196"/>
      <c r="M161" s="194"/>
      <c r="N161" s="213"/>
      <c r="O161" s="213"/>
      <c r="P161" s="219"/>
      <c r="Q161" s="196"/>
      <c r="R161" s="199"/>
      <c r="S161" s="79" t="s">
        <v>284</v>
      </c>
      <c r="T161" s="80"/>
      <c r="U161" s="81"/>
      <c r="V161" s="81"/>
      <c r="W161" s="81"/>
      <c r="X161" s="81"/>
      <c r="Y161" s="81"/>
      <c r="Z161" s="75" t="str">
        <f t="shared" si="10"/>
        <v/>
      </c>
      <c r="AA161" s="76">
        <f t="shared" si="7"/>
        <v>0</v>
      </c>
      <c r="AB161" s="76">
        <f t="shared" si="9"/>
        <v>0</v>
      </c>
      <c r="AC161" s="224"/>
      <c r="AD161" s="227"/>
      <c r="AE161" s="227"/>
      <c r="AF161" s="213"/>
      <c r="AG161" s="213"/>
      <c r="AH161" s="216"/>
      <c r="AI161" s="216"/>
      <c r="AJ161" s="204"/>
      <c r="AK161" s="204"/>
      <c r="AL161" s="204"/>
      <c r="AM161" s="207"/>
      <c r="AN161" s="207"/>
      <c r="AO161" s="207"/>
      <c r="AP161" s="207"/>
      <c r="AQ161" s="210"/>
      <c r="AR161" s="202"/>
    </row>
    <row r="162" spans="1:44" s="78" customFormat="1" ht="17.100000000000001" customHeight="1">
      <c r="A162" s="233"/>
      <c r="B162" s="236"/>
      <c r="C162" s="239"/>
      <c r="D162" s="236"/>
      <c r="E162" s="242"/>
      <c r="F162" s="236"/>
      <c r="G162" s="245"/>
      <c r="H162" s="194"/>
      <c r="I162" s="192"/>
      <c r="J162" s="194"/>
      <c r="K162" s="196"/>
      <c r="L162" s="196"/>
      <c r="M162" s="194"/>
      <c r="N162" s="213"/>
      <c r="O162" s="213"/>
      <c r="P162" s="219"/>
      <c r="Q162" s="196"/>
      <c r="R162" s="199"/>
      <c r="S162" s="79" t="s">
        <v>285</v>
      </c>
      <c r="T162" s="80"/>
      <c r="U162" s="81"/>
      <c r="V162" s="81"/>
      <c r="W162" s="81"/>
      <c r="X162" s="81"/>
      <c r="Y162" s="81"/>
      <c r="Z162" s="75" t="str">
        <f t="shared" si="10"/>
        <v/>
      </c>
      <c r="AA162" s="76">
        <f t="shared" si="7"/>
        <v>0</v>
      </c>
      <c r="AB162" s="76">
        <f t="shared" si="9"/>
        <v>0</v>
      </c>
      <c r="AC162" s="224"/>
      <c r="AD162" s="227"/>
      <c r="AE162" s="227"/>
      <c r="AF162" s="213"/>
      <c r="AG162" s="213"/>
      <c r="AH162" s="216"/>
      <c r="AI162" s="216"/>
      <c r="AJ162" s="204"/>
      <c r="AK162" s="204"/>
      <c r="AL162" s="204"/>
      <c r="AM162" s="207"/>
      <c r="AN162" s="207"/>
      <c r="AO162" s="207"/>
      <c r="AP162" s="207"/>
      <c r="AQ162" s="210"/>
      <c r="AR162" s="202"/>
    </row>
    <row r="163" spans="1:44" s="78" customFormat="1" ht="17.100000000000001" customHeight="1">
      <c r="A163" s="233"/>
      <c r="B163" s="236"/>
      <c r="C163" s="239"/>
      <c r="D163" s="236"/>
      <c r="E163" s="242"/>
      <c r="F163" s="236"/>
      <c r="G163" s="245"/>
      <c r="H163" s="194"/>
      <c r="I163" s="192">
        <v>6.3</v>
      </c>
      <c r="J163" s="194" t="s">
        <v>442</v>
      </c>
      <c r="K163" s="196" t="s">
        <v>154</v>
      </c>
      <c r="L163" s="196" t="s">
        <v>138</v>
      </c>
      <c r="M163" s="194"/>
      <c r="N163" s="213"/>
      <c r="O163" s="213"/>
      <c r="P163" s="219"/>
      <c r="Q163" s="196" t="s">
        <v>139</v>
      </c>
      <c r="R163" s="198">
        <f>IF(Q163="SI",1,IF(Q163="NO",3,0))</f>
        <v>1</v>
      </c>
      <c r="S163" s="79" t="s">
        <v>443</v>
      </c>
      <c r="T163" s="80" t="s">
        <v>444</v>
      </c>
      <c r="U163" s="81" t="s">
        <v>140</v>
      </c>
      <c r="V163" s="81" t="s">
        <v>139</v>
      </c>
      <c r="W163" s="81" t="s">
        <v>139</v>
      </c>
      <c r="X163" s="81" t="s">
        <v>139</v>
      </c>
      <c r="Y163" s="81" t="s">
        <v>139</v>
      </c>
      <c r="Z163" s="75" t="str">
        <f t="shared" si="10"/>
        <v>Suficiente</v>
      </c>
      <c r="AA163" s="76">
        <f t="shared" si="7"/>
        <v>1</v>
      </c>
      <c r="AB163" s="76">
        <f t="shared" si="9"/>
        <v>0</v>
      </c>
      <c r="AC163" s="224"/>
      <c r="AD163" s="227"/>
      <c r="AE163" s="227"/>
      <c r="AF163" s="213"/>
      <c r="AG163" s="213"/>
      <c r="AH163" s="216"/>
      <c r="AI163" s="216"/>
      <c r="AJ163" s="204"/>
      <c r="AK163" s="204"/>
      <c r="AL163" s="204"/>
      <c r="AM163" s="207"/>
      <c r="AN163" s="207"/>
      <c r="AO163" s="207"/>
      <c r="AP163" s="207"/>
      <c r="AQ163" s="210"/>
      <c r="AR163" s="201" t="s">
        <v>445</v>
      </c>
    </row>
    <row r="164" spans="1:44" s="78" customFormat="1" ht="17.100000000000001" customHeight="1">
      <c r="A164" s="233"/>
      <c r="B164" s="236"/>
      <c r="C164" s="239"/>
      <c r="D164" s="236"/>
      <c r="E164" s="242"/>
      <c r="F164" s="236"/>
      <c r="G164" s="245"/>
      <c r="H164" s="194"/>
      <c r="I164" s="192"/>
      <c r="J164" s="194"/>
      <c r="K164" s="196"/>
      <c r="L164" s="196"/>
      <c r="M164" s="194"/>
      <c r="N164" s="213"/>
      <c r="O164" s="213"/>
      <c r="P164" s="219"/>
      <c r="Q164" s="196"/>
      <c r="R164" s="199"/>
      <c r="S164" s="79" t="s">
        <v>446</v>
      </c>
      <c r="T164" s="80"/>
      <c r="U164" s="81"/>
      <c r="V164" s="81"/>
      <c r="W164" s="81"/>
      <c r="X164" s="81"/>
      <c r="Y164" s="81"/>
      <c r="Z164" s="75" t="str">
        <f t="shared" si="10"/>
        <v/>
      </c>
      <c r="AA164" s="76">
        <f t="shared" si="7"/>
        <v>0</v>
      </c>
      <c r="AB164" s="76">
        <f t="shared" si="9"/>
        <v>0</v>
      </c>
      <c r="AC164" s="224"/>
      <c r="AD164" s="227"/>
      <c r="AE164" s="227"/>
      <c r="AF164" s="213"/>
      <c r="AG164" s="213"/>
      <c r="AH164" s="216"/>
      <c r="AI164" s="216"/>
      <c r="AJ164" s="204"/>
      <c r="AK164" s="204"/>
      <c r="AL164" s="204"/>
      <c r="AM164" s="207"/>
      <c r="AN164" s="207"/>
      <c r="AO164" s="207"/>
      <c r="AP164" s="207"/>
      <c r="AQ164" s="210"/>
      <c r="AR164" s="202"/>
    </row>
    <row r="165" spans="1:44" s="78" customFormat="1" ht="17.100000000000001" customHeight="1">
      <c r="A165" s="233"/>
      <c r="B165" s="236"/>
      <c r="C165" s="239"/>
      <c r="D165" s="236"/>
      <c r="E165" s="242"/>
      <c r="F165" s="236"/>
      <c r="G165" s="245"/>
      <c r="H165" s="194"/>
      <c r="I165" s="192"/>
      <c r="J165" s="194"/>
      <c r="K165" s="196"/>
      <c r="L165" s="196"/>
      <c r="M165" s="194"/>
      <c r="N165" s="213"/>
      <c r="O165" s="213"/>
      <c r="P165" s="219"/>
      <c r="Q165" s="196"/>
      <c r="R165" s="199"/>
      <c r="S165" s="79" t="s">
        <v>447</v>
      </c>
      <c r="T165" s="80"/>
      <c r="U165" s="81"/>
      <c r="V165" s="81"/>
      <c r="W165" s="81"/>
      <c r="X165" s="81"/>
      <c r="Y165" s="81"/>
      <c r="Z165" s="75" t="str">
        <f t="shared" si="10"/>
        <v/>
      </c>
      <c r="AA165" s="76">
        <f t="shared" si="7"/>
        <v>0</v>
      </c>
      <c r="AB165" s="76">
        <f t="shared" si="9"/>
        <v>0</v>
      </c>
      <c r="AC165" s="224"/>
      <c r="AD165" s="227"/>
      <c r="AE165" s="227"/>
      <c r="AF165" s="213"/>
      <c r="AG165" s="213"/>
      <c r="AH165" s="216"/>
      <c r="AI165" s="216"/>
      <c r="AJ165" s="204"/>
      <c r="AK165" s="204"/>
      <c r="AL165" s="204"/>
      <c r="AM165" s="207"/>
      <c r="AN165" s="207"/>
      <c r="AO165" s="207"/>
      <c r="AP165" s="207"/>
      <c r="AQ165" s="210"/>
      <c r="AR165" s="202"/>
    </row>
    <row r="166" spans="1:44" s="78" customFormat="1" ht="17.100000000000001" customHeight="1">
      <c r="A166" s="233"/>
      <c r="B166" s="236"/>
      <c r="C166" s="239"/>
      <c r="D166" s="236"/>
      <c r="E166" s="242"/>
      <c r="F166" s="236"/>
      <c r="G166" s="245"/>
      <c r="H166" s="194"/>
      <c r="I166" s="192"/>
      <c r="J166" s="194"/>
      <c r="K166" s="196"/>
      <c r="L166" s="196"/>
      <c r="M166" s="194"/>
      <c r="N166" s="213"/>
      <c r="O166" s="213"/>
      <c r="P166" s="219"/>
      <c r="Q166" s="196"/>
      <c r="R166" s="199"/>
      <c r="S166" s="79" t="s">
        <v>448</v>
      </c>
      <c r="T166" s="80"/>
      <c r="U166" s="81"/>
      <c r="V166" s="81"/>
      <c r="W166" s="81"/>
      <c r="X166" s="81"/>
      <c r="Y166" s="81"/>
      <c r="Z166" s="75" t="str">
        <f t="shared" si="10"/>
        <v/>
      </c>
      <c r="AA166" s="76">
        <f t="shared" si="7"/>
        <v>0</v>
      </c>
      <c r="AB166" s="76">
        <f t="shared" si="9"/>
        <v>0</v>
      </c>
      <c r="AC166" s="224"/>
      <c r="AD166" s="227"/>
      <c r="AE166" s="227"/>
      <c r="AF166" s="213"/>
      <c r="AG166" s="213"/>
      <c r="AH166" s="216"/>
      <c r="AI166" s="216"/>
      <c r="AJ166" s="204"/>
      <c r="AK166" s="204"/>
      <c r="AL166" s="204"/>
      <c r="AM166" s="207"/>
      <c r="AN166" s="207"/>
      <c r="AO166" s="207"/>
      <c r="AP166" s="207"/>
      <c r="AQ166" s="210"/>
      <c r="AR166" s="202"/>
    </row>
    <row r="167" spans="1:44" s="78" customFormat="1" ht="17.100000000000001" customHeight="1">
      <c r="A167" s="233"/>
      <c r="B167" s="236"/>
      <c r="C167" s="239"/>
      <c r="D167" s="236"/>
      <c r="E167" s="242"/>
      <c r="F167" s="236"/>
      <c r="G167" s="245"/>
      <c r="H167" s="194"/>
      <c r="I167" s="192"/>
      <c r="J167" s="194"/>
      <c r="K167" s="196"/>
      <c r="L167" s="196"/>
      <c r="M167" s="194"/>
      <c r="N167" s="213"/>
      <c r="O167" s="213"/>
      <c r="P167" s="219"/>
      <c r="Q167" s="196"/>
      <c r="R167" s="199"/>
      <c r="S167" s="79" t="s">
        <v>295</v>
      </c>
      <c r="T167" s="80"/>
      <c r="U167" s="81"/>
      <c r="V167" s="81"/>
      <c r="W167" s="81"/>
      <c r="X167" s="81"/>
      <c r="Y167" s="81"/>
      <c r="Z167" s="75" t="str">
        <f t="shared" si="10"/>
        <v/>
      </c>
      <c r="AA167" s="76">
        <f t="shared" si="7"/>
        <v>0</v>
      </c>
      <c r="AB167" s="76">
        <f t="shared" si="9"/>
        <v>0</v>
      </c>
      <c r="AC167" s="224"/>
      <c r="AD167" s="227"/>
      <c r="AE167" s="227"/>
      <c r="AF167" s="213"/>
      <c r="AG167" s="213"/>
      <c r="AH167" s="216"/>
      <c r="AI167" s="216"/>
      <c r="AJ167" s="204"/>
      <c r="AK167" s="204"/>
      <c r="AL167" s="204"/>
      <c r="AM167" s="207"/>
      <c r="AN167" s="207"/>
      <c r="AO167" s="207"/>
      <c r="AP167" s="207"/>
      <c r="AQ167" s="210"/>
      <c r="AR167" s="202"/>
    </row>
    <row r="168" spans="1:44" s="78" customFormat="1" ht="17.100000000000001" customHeight="1">
      <c r="A168" s="233"/>
      <c r="B168" s="236"/>
      <c r="C168" s="239"/>
      <c r="D168" s="236"/>
      <c r="E168" s="242"/>
      <c r="F168" s="236"/>
      <c r="G168" s="245"/>
      <c r="H168" s="194"/>
      <c r="I168" s="192">
        <v>6.4</v>
      </c>
      <c r="J168" s="194" t="s">
        <v>449</v>
      </c>
      <c r="K168" s="196" t="s">
        <v>154</v>
      </c>
      <c r="L168" s="196" t="s">
        <v>138</v>
      </c>
      <c r="M168" s="194"/>
      <c r="N168" s="213"/>
      <c r="O168" s="213"/>
      <c r="P168" s="219"/>
      <c r="Q168" s="196" t="s">
        <v>139</v>
      </c>
      <c r="R168" s="198">
        <f>IF(Q168="SI",1,IF(Q168="NO",3,0))</f>
        <v>1</v>
      </c>
      <c r="S168" s="79" t="s">
        <v>450</v>
      </c>
      <c r="T168" s="80" t="s">
        <v>451</v>
      </c>
      <c r="U168" s="81" t="s">
        <v>140</v>
      </c>
      <c r="V168" s="81" t="s">
        <v>139</v>
      </c>
      <c r="W168" s="81" t="s">
        <v>139</v>
      </c>
      <c r="X168" s="81" t="s">
        <v>139</v>
      </c>
      <c r="Y168" s="81" t="s">
        <v>139</v>
      </c>
      <c r="Z168" s="75" t="str">
        <f t="shared" si="10"/>
        <v>Suficiente</v>
      </c>
      <c r="AA168" s="76">
        <f t="shared" si="7"/>
        <v>1</v>
      </c>
      <c r="AB168" s="76">
        <f t="shared" si="9"/>
        <v>0</v>
      </c>
      <c r="AC168" s="224"/>
      <c r="AD168" s="227"/>
      <c r="AE168" s="227"/>
      <c r="AF168" s="213"/>
      <c r="AG168" s="213"/>
      <c r="AH168" s="216"/>
      <c r="AI168" s="216"/>
      <c r="AJ168" s="204"/>
      <c r="AK168" s="204"/>
      <c r="AL168" s="204"/>
      <c r="AM168" s="207"/>
      <c r="AN168" s="207"/>
      <c r="AO168" s="207"/>
      <c r="AP168" s="207"/>
      <c r="AQ168" s="210"/>
      <c r="AR168" s="201" t="s">
        <v>452</v>
      </c>
    </row>
    <row r="169" spans="1:44" s="78" customFormat="1" ht="17.100000000000001" customHeight="1">
      <c r="A169" s="233"/>
      <c r="B169" s="236"/>
      <c r="C169" s="239"/>
      <c r="D169" s="236"/>
      <c r="E169" s="242"/>
      <c r="F169" s="236"/>
      <c r="G169" s="245"/>
      <c r="H169" s="194"/>
      <c r="I169" s="192"/>
      <c r="J169" s="194"/>
      <c r="K169" s="196"/>
      <c r="L169" s="196"/>
      <c r="M169" s="194"/>
      <c r="N169" s="213"/>
      <c r="O169" s="213"/>
      <c r="P169" s="219"/>
      <c r="Q169" s="196"/>
      <c r="R169" s="199"/>
      <c r="S169" s="79" t="s">
        <v>299</v>
      </c>
      <c r="T169" s="80" t="s">
        <v>453</v>
      </c>
      <c r="U169" s="81" t="s">
        <v>140</v>
      </c>
      <c r="V169" s="81" t="s">
        <v>139</v>
      </c>
      <c r="W169" s="81" t="s">
        <v>139</v>
      </c>
      <c r="X169" s="81" t="s">
        <v>139</v>
      </c>
      <c r="Y169" s="81" t="s">
        <v>139</v>
      </c>
      <c r="Z169" s="75" t="str">
        <f t="shared" si="10"/>
        <v>Suficiente</v>
      </c>
      <c r="AA169" s="76">
        <f t="shared" si="7"/>
        <v>1</v>
      </c>
      <c r="AB169" s="76">
        <f t="shared" si="9"/>
        <v>0</v>
      </c>
      <c r="AC169" s="224"/>
      <c r="AD169" s="227"/>
      <c r="AE169" s="227"/>
      <c r="AF169" s="213"/>
      <c r="AG169" s="213"/>
      <c r="AH169" s="216"/>
      <c r="AI169" s="216"/>
      <c r="AJ169" s="204"/>
      <c r="AK169" s="204"/>
      <c r="AL169" s="204"/>
      <c r="AM169" s="207"/>
      <c r="AN169" s="207"/>
      <c r="AO169" s="207"/>
      <c r="AP169" s="207"/>
      <c r="AQ169" s="210"/>
      <c r="AR169" s="202"/>
    </row>
    <row r="170" spans="1:44" s="78" customFormat="1" ht="17.100000000000001" customHeight="1">
      <c r="A170" s="233"/>
      <c r="B170" s="236"/>
      <c r="C170" s="239"/>
      <c r="D170" s="236"/>
      <c r="E170" s="242"/>
      <c r="F170" s="236"/>
      <c r="G170" s="245"/>
      <c r="H170" s="194"/>
      <c r="I170" s="192"/>
      <c r="J170" s="194"/>
      <c r="K170" s="196"/>
      <c r="L170" s="196"/>
      <c r="M170" s="194"/>
      <c r="N170" s="213"/>
      <c r="O170" s="213"/>
      <c r="P170" s="219"/>
      <c r="Q170" s="196"/>
      <c r="R170" s="199"/>
      <c r="S170" s="79" t="s">
        <v>454</v>
      </c>
      <c r="T170" s="80"/>
      <c r="U170" s="81"/>
      <c r="V170" s="81"/>
      <c r="W170" s="81"/>
      <c r="X170" s="81"/>
      <c r="Y170" s="81"/>
      <c r="Z170" s="75" t="str">
        <f t="shared" si="10"/>
        <v/>
      </c>
      <c r="AA170" s="76">
        <f t="shared" si="7"/>
        <v>0</v>
      </c>
      <c r="AB170" s="76">
        <f t="shared" si="9"/>
        <v>0</v>
      </c>
      <c r="AC170" s="224"/>
      <c r="AD170" s="227"/>
      <c r="AE170" s="227"/>
      <c r="AF170" s="213"/>
      <c r="AG170" s="213"/>
      <c r="AH170" s="216"/>
      <c r="AI170" s="216"/>
      <c r="AJ170" s="204"/>
      <c r="AK170" s="204"/>
      <c r="AL170" s="204"/>
      <c r="AM170" s="207"/>
      <c r="AN170" s="207"/>
      <c r="AO170" s="207"/>
      <c r="AP170" s="207"/>
      <c r="AQ170" s="210"/>
      <c r="AR170" s="202"/>
    </row>
    <row r="171" spans="1:44" s="78" customFormat="1" ht="17.100000000000001" customHeight="1">
      <c r="A171" s="233"/>
      <c r="B171" s="236"/>
      <c r="C171" s="239"/>
      <c r="D171" s="236"/>
      <c r="E171" s="242"/>
      <c r="F171" s="236"/>
      <c r="G171" s="245"/>
      <c r="H171" s="194"/>
      <c r="I171" s="192"/>
      <c r="J171" s="194"/>
      <c r="K171" s="196"/>
      <c r="L171" s="196"/>
      <c r="M171" s="194"/>
      <c r="N171" s="213"/>
      <c r="O171" s="213"/>
      <c r="P171" s="219"/>
      <c r="Q171" s="196"/>
      <c r="R171" s="199"/>
      <c r="S171" s="79" t="s">
        <v>455</v>
      </c>
      <c r="T171" s="80"/>
      <c r="U171" s="81"/>
      <c r="V171" s="81"/>
      <c r="W171" s="81"/>
      <c r="X171" s="81"/>
      <c r="Y171" s="81"/>
      <c r="Z171" s="75" t="str">
        <f t="shared" si="10"/>
        <v/>
      </c>
      <c r="AA171" s="76">
        <f t="shared" si="7"/>
        <v>0</v>
      </c>
      <c r="AB171" s="76">
        <f t="shared" si="9"/>
        <v>0</v>
      </c>
      <c r="AC171" s="224"/>
      <c r="AD171" s="227"/>
      <c r="AE171" s="227"/>
      <c r="AF171" s="213"/>
      <c r="AG171" s="213"/>
      <c r="AH171" s="216"/>
      <c r="AI171" s="216"/>
      <c r="AJ171" s="204"/>
      <c r="AK171" s="204"/>
      <c r="AL171" s="204"/>
      <c r="AM171" s="207"/>
      <c r="AN171" s="207"/>
      <c r="AO171" s="207"/>
      <c r="AP171" s="207"/>
      <c r="AQ171" s="210"/>
      <c r="AR171" s="202"/>
    </row>
    <row r="172" spans="1:44" s="78" customFormat="1" ht="17.100000000000001" customHeight="1">
      <c r="A172" s="233"/>
      <c r="B172" s="236"/>
      <c r="C172" s="239"/>
      <c r="D172" s="236"/>
      <c r="E172" s="242"/>
      <c r="F172" s="236"/>
      <c r="G172" s="245"/>
      <c r="H172" s="194"/>
      <c r="I172" s="192"/>
      <c r="J172" s="194"/>
      <c r="K172" s="196"/>
      <c r="L172" s="196"/>
      <c r="M172" s="194"/>
      <c r="N172" s="213"/>
      <c r="O172" s="213"/>
      <c r="P172" s="219"/>
      <c r="Q172" s="196"/>
      <c r="R172" s="199"/>
      <c r="S172" s="79" t="s">
        <v>456</v>
      </c>
      <c r="T172" s="80"/>
      <c r="U172" s="81"/>
      <c r="V172" s="81"/>
      <c r="W172" s="81"/>
      <c r="X172" s="81"/>
      <c r="Y172" s="81"/>
      <c r="Z172" s="75" t="str">
        <f t="shared" si="10"/>
        <v/>
      </c>
      <c r="AA172" s="76">
        <f t="shared" si="7"/>
        <v>0</v>
      </c>
      <c r="AB172" s="76">
        <f t="shared" si="9"/>
        <v>0</v>
      </c>
      <c r="AC172" s="224"/>
      <c r="AD172" s="227"/>
      <c r="AE172" s="227"/>
      <c r="AF172" s="213"/>
      <c r="AG172" s="213"/>
      <c r="AH172" s="216"/>
      <c r="AI172" s="216"/>
      <c r="AJ172" s="204"/>
      <c r="AK172" s="204"/>
      <c r="AL172" s="204"/>
      <c r="AM172" s="207"/>
      <c r="AN172" s="207"/>
      <c r="AO172" s="207"/>
      <c r="AP172" s="207"/>
      <c r="AQ172" s="210"/>
      <c r="AR172" s="202"/>
    </row>
    <row r="173" spans="1:44" s="78" customFormat="1" ht="17.100000000000001" customHeight="1">
      <c r="A173" s="233"/>
      <c r="B173" s="236"/>
      <c r="C173" s="239"/>
      <c r="D173" s="236"/>
      <c r="E173" s="242"/>
      <c r="F173" s="236"/>
      <c r="G173" s="245"/>
      <c r="H173" s="194"/>
      <c r="I173" s="192">
        <v>6.5</v>
      </c>
      <c r="J173" s="194"/>
      <c r="K173" s="196"/>
      <c r="L173" s="196"/>
      <c r="M173" s="194"/>
      <c r="N173" s="213"/>
      <c r="O173" s="213"/>
      <c r="P173" s="219"/>
      <c r="Q173" s="196"/>
      <c r="R173" s="198">
        <f>IF(Q173="SI",1,IF(Q173="NO",3,0))</f>
        <v>0</v>
      </c>
      <c r="S173" s="79" t="s">
        <v>303</v>
      </c>
      <c r="T173" s="80"/>
      <c r="U173" s="81"/>
      <c r="V173" s="81"/>
      <c r="W173" s="81"/>
      <c r="X173" s="81"/>
      <c r="Y173" s="81"/>
      <c r="Z173" s="75" t="str">
        <f t="shared" si="10"/>
        <v/>
      </c>
      <c r="AA173" s="76">
        <f t="shared" si="7"/>
        <v>0</v>
      </c>
      <c r="AB173" s="76">
        <f t="shared" si="9"/>
        <v>0</v>
      </c>
      <c r="AC173" s="224"/>
      <c r="AD173" s="227"/>
      <c r="AE173" s="227"/>
      <c r="AF173" s="213"/>
      <c r="AG173" s="213"/>
      <c r="AH173" s="216"/>
      <c r="AI173" s="216"/>
      <c r="AJ173" s="204"/>
      <c r="AK173" s="204"/>
      <c r="AL173" s="204"/>
      <c r="AM173" s="207"/>
      <c r="AN173" s="207"/>
      <c r="AO173" s="207"/>
      <c r="AP173" s="207"/>
      <c r="AQ173" s="210"/>
      <c r="AR173" s="201"/>
    </row>
    <row r="174" spans="1:44" s="78" customFormat="1" ht="17.100000000000001" customHeight="1">
      <c r="A174" s="233"/>
      <c r="B174" s="236"/>
      <c r="C174" s="239"/>
      <c r="D174" s="236"/>
      <c r="E174" s="242"/>
      <c r="F174" s="236"/>
      <c r="G174" s="245"/>
      <c r="H174" s="194"/>
      <c r="I174" s="192"/>
      <c r="J174" s="194"/>
      <c r="K174" s="196"/>
      <c r="L174" s="196"/>
      <c r="M174" s="194"/>
      <c r="N174" s="213"/>
      <c r="O174" s="213"/>
      <c r="P174" s="219"/>
      <c r="Q174" s="196"/>
      <c r="R174" s="199"/>
      <c r="S174" s="79" t="s">
        <v>457</v>
      </c>
      <c r="T174" s="80"/>
      <c r="U174" s="81"/>
      <c r="V174" s="81"/>
      <c r="W174" s="81"/>
      <c r="X174" s="81"/>
      <c r="Y174" s="81"/>
      <c r="Z174" s="75" t="str">
        <f t="shared" si="10"/>
        <v/>
      </c>
      <c r="AA174" s="76">
        <f t="shared" si="7"/>
        <v>0</v>
      </c>
      <c r="AB174" s="76">
        <f t="shared" si="9"/>
        <v>0</v>
      </c>
      <c r="AC174" s="224"/>
      <c r="AD174" s="227"/>
      <c r="AE174" s="227"/>
      <c r="AF174" s="213"/>
      <c r="AG174" s="213"/>
      <c r="AH174" s="216"/>
      <c r="AI174" s="216"/>
      <c r="AJ174" s="204"/>
      <c r="AK174" s="204"/>
      <c r="AL174" s="204"/>
      <c r="AM174" s="207"/>
      <c r="AN174" s="207"/>
      <c r="AO174" s="207"/>
      <c r="AP174" s="207"/>
      <c r="AQ174" s="210"/>
      <c r="AR174" s="202"/>
    </row>
    <row r="175" spans="1:44" s="78" customFormat="1" ht="17.100000000000001" customHeight="1">
      <c r="A175" s="233"/>
      <c r="B175" s="236"/>
      <c r="C175" s="239"/>
      <c r="D175" s="236"/>
      <c r="E175" s="242"/>
      <c r="F175" s="236"/>
      <c r="G175" s="245"/>
      <c r="H175" s="194"/>
      <c r="I175" s="192"/>
      <c r="J175" s="194"/>
      <c r="K175" s="196"/>
      <c r="L175" s="196"/>
      <c r="M175" s="194"/>
      <c r="N175" s="213"/>
      <c r="O175" s="213"/>
      <c r="P175" s="219"/>
      <c r="Q175" s="196"/>
      <c r="R175" s="199"/>
      <c r="S175" s="79" t="s">
        <v>458</v>
      </c>
      <c r="T175" s="80"/>
      <c r="U175" s="81"/>
      <c r="V175" s="81"/>
      <c r="W175" s="81"/>
      <c r="X175" s="81"/>
      <c r="Y175" s="81"/>
      <c r="Z175" s="75" t="str">
        <f t="shared" si="10"/>
        <v/>
      </c>
      <c r="AA175" s="76">
        <f t="shared" si="7"/>
        <v>0</v>
      </c>
      <c r="AB175" s="76">
        <f t="shared" si="9"/>
        <v>0</v>
      </c>
      <c r="AC175" s="224"/>
      <c r="AD175" s="227"/>
      <c r="AE175" s="227"/>
      <c r="AF175" s="213"/>
      <c r="AG175" s="213"/>
      <c r="AH175" s="216"/>
      <c r="AI175" s="216"/>
      <c r="AJ175" s="204"/>
      <c r="AK175" s="204"/>
      <c r="AL175" s="204"/>
      <c r="AM175" s="207"/>
      <c r="AN175" s="207"/>
      <c r="AO175" s="207"/>
      <c r="AP175" s="207"/>
      <c r="AQ175" s="210"/>
      <c r="AR175" s="202"/>
    </row>
    <row r="176" spans="1:44" s="78" customFormat="1" ht="17.100000000000001" customHeight="1">
      <c r="A176" s="233"/>
      <c r="B176" s="236"/>
      <c r="C176" s="239"/>
      <c r="D176" s="236"/>
      <c r="E176" s="242"/>
      <c r="F176" s="236"/>
      <c r="G176" s="245"/>
      <c r="H176" s="194"/>
      <c r="I176" s="192"/>
      <c r="J176" s="194"/>
      <c r="K176" s="196"/>
      <c r="L176" s="196"/>
      <c r="M176" s="194"/>
      <c r="N176" s="213"/>
      <c r="O176" s="213"/>
      <c r="P176" s="219"/>
      <c r="Q176" s="196"/>
      <c r="R176" s="199"/>
      <c r="S176" s="79" t="s">
        <v>459</v>
      </c>
      <c r="T176" s="80"/>
      <c r="U176" s="81"/>
      <c r="V176" s="81"/>
      <c r="W176" s="81"/>
      <c r="X176" s="81"/>
      <c r="Y176" s="81"/>
      <c r="Z176" s="75" t="str">
        <f t="shared" si="10"/>
        <v/>
      </c>
      <c r="AA176" s="76">
        <f t="shared" si="7"/>
        <v>0</v>
      </c>
      <c r="AB176" s="76">
        <f t="shared" si="9"/>
        <v>0</v>
      </c>
      <c r="AC176" s="224"/>
      <c r="AD176" s="227"/>
      <c r="AE176" s="227"/>
      <c r="AF176" s="213"/>
      <c r="AG176" s="213"/>
      <c r="AH176" s="216"/>
      <c r="AI176" s="216"/>
      <c r="AJ176" s="204"/>
      <c r="AK176" s="204"/>
      <c r="AL176" s="204"/>
      <c r="AM176" s="207"/>
      <c r="AN176" s="207"/>
      <c r="AO176" s="207"/>
      <c r="AP176" s="207"/>
      <c r="AQ176" s="210"/>
      <c r="AR176" s="202"/>
    </row>
    <row r="177" spans="1:44" s="78" customFormat="1" ht="17.100000000000001" customHeight="1">
      <c r="A177" s="234"/>
      <c r="B177" s="237"/>
      <c r="C177" s="240"/>
      <c r="D177" s="237"/>
      <c r="E177" s="243"/>
      <c r="F177" s="237"/>
      <c r="G177" s="246"/>
      <c r="H177" s="195"/>
      <c r="I177" s="193"/>
      <c r="J177" s="195"/>
      <c r="K177" s="197"/>
      <c r="L177" s="197"/>
      <c r="M177" s="195"/>
      <c r="N177" s="214"/>
      <c r="O177" s="214"/>
      <c r="P177" s="220"/>
      <c r="Q177" s="197"/>
      <c r="R177" s="200"/>
      <c r="S177" s="82" t="s">
        <v>460</v>
      </c>
      <c r="T177" s="83"/>
      <c r="U177" s="84"/>
      <c r="V177" s="84"/>
      <c r="W177" s="84"/>
      <c r="X177" s="84"/>
      <c r="Y177" s="84"/>
      <c r="Z177" s="85" t="str">
        <f t="shared" si="10"/>
        <v/>
      </c>
      <c r="AA177" s="86">
        <f t="shared" si="7"/>
        <v>0</v>
      </c>
      <c r="AB177" s="86">
        <f t="shared" si="9"/>
        <v>0</v>
      </c>
      <c r="AC177" s="225"/>
      <c r="AD177" s="228"/>
      <c r="AE177" s="228"/>
      <c r="AF177" s="214"/>
      <c r="AG177" s="214"/>
      <c r="AH177" s="217"/>
      <c r="AI177" s="217"/>
      <c r="AJ177" s="205"/>
      <c r="AK177" s="205"/>
      <c r="AL177" s="205"/>
      <c r="AM177" s="208"/>
      <c r="AN177" s="208"/>
      <c r="AO177" s="208"/>
      <c r="AP177" s="208"/>
      <c r="AQ177" s="211"/>
      <c r="AR177" s="230"/>
    </row>
    <row r="178" spans="1:44" s="78" customFormat="1" ht="17.100000000000001" customHeight="1">
      <c r="A178" s="278" t="str">
        <f>IF(E178&lt;&gt;"",'Información General'!$D$15&amp;"_"&amp;+$A$1+7,"")</f>
        <v>2024_7</v>
      </c>
      <c r="B178" s="281" t="s">
        <v>461</v>
      </c>
      <c r="C178" s="284" t="s">
        <v>134</v>
      </c>
      <c r="D178" s="281" t="s">
        <v>462</v>
      </c>
      <c r="E178" s="287" t="s">
        <v>463</v>
      </c>
      <c r="F178" s="281" t="s">
        <v>135</v>
      </c>
      <c r="G178" s="290" t="s">
        <v>144</v>
      </c>
      <c r="H178" s="229"/>
      <c r="I178" s="293">
        <v>7.1</v>
      </c>
      <c r="J178" s="277" t="s">
        <v>464</v>
      </c>
      <c r="K178" s="271" t="s">
        <v>159</v>
      </c>
      <c r="L178" s="271" t="s">
        <v>138</v>
      </c>
      <c r="M178" s="277" t="s">
        <v>465</v>
      </c>
      <c r="N178" s="264">
        <v>2</v>
      </c>
      <c r="O178" s="264">
        <v>1</v>
      </c>
      <c r="P178" s="268" t="str">
        <f>IF(AND(N178&lt;&gt;"",O178&lt;&gt;""),IF(AND(N178&gt;5,O178&gt;5),"I",IF(AND(N178&lt;=5,O178&gt;5),"II",IF(AND(N178&gt;5,O178&lt;=5),"IV",IF(AND(N178&lt;=5,O178&lt;=5),"III")))),"")</f>
        <v>III</v>
      </c>
      <c r="Q178" s="271" t="s">
        <v>139</v>
      </c>
      <c r="R178" s="272">
        <f>IF(Q178="SI",1,IF(Q178="NO",3,0))</f>
        <v>1</v>
      </c>
      <c r="S178" s="72" t="s">
        <v>466</v>
      </c>
      <c r="T178" s="73" t="s">
        <v>467</v>
      </c>
      <c r="U178" s="74" t="s">
        <v>140</v>
      </c>
      <c r="V178" s="74" t="s">
        <v>139</v>
      </c>
      <c r="W178" s="74" t="s">
        <v>139</v>
      </c>
      <c r="X178" s="74" t="s">
        <v>139</v>
      </c>
      <c r="Y178" s="74" t="s">
        <v>139</v>
      </c>
      <c r="Z178" s="87" t="str">
        <f t="shared" si="10"/>
        <v>Suficiente</v>
      </c>
      <c r="AA178" s="77">
        <f>IF(Z178="Suficiente",1,0)</f>
        <v>1</v>
      </c>
      <c r="AB178" s="77">
        <f>IF(Z178="Deficiente",1,0)</f>
        <v>0</v>
      </c>
      <c r="AC178" s="273" t="str">
        <f>IF(SUM(R178:R202)&gt;=1,IF((SUM(R178:R202)/COUNTA(Q178:Q202))=1,IF(SUM(AA178:AA202)&gt;=1,IF(SUM(AA178:AA202)/(SUM(AA178:AA202)+SUM(AB178:AB202))=100%,"SI","NO"),"NO"),"NO"),"")</f>
        <v>SI</v>
      </c>
      <c r="AD178" s="276" t="str">
        <f>IF($N178=1,"b","")</f>
        <v/>
      </c>
      <c r="AE178" s="276" t="str">
        <f>IF($O178=1,"b","")</f>
        <v>b</v>
      </c>
      <c r="AF178" s="264">
        <v>1</v>
      </c>
      <c r="AG178" s="264">
        <v>1</v>
      </c>
      <c r="AH178" s="267">
        <f>IF(OR($AD178="b",$AE178="b"),2,0)</f>
        <v>2</v>
      </c>
      <c r="AI178" s="267">
        <f>IF(AND($N178=1,$AF178=1,$O178=1,$AG178=1),1,0)</f>
        <v>0</v>
      </c>
      <c r="AJ178" s="257">
        <f>IF(AF178&lt;&gt;"",IF(AI178=1,1,IF(OR($AF178&gt;$N178,AND($AC178="SI",$AF178=$N178),AND($AC178="NO",$AF178&lt;&gt;$N178)),0,1)),0)</f>
        <v>1</v>
      </c>
      <c r="AK178" s="257">
        <f>IF(AG178&lt;&gt;"",IF(AI178=1,1,IF(OR(AG178&gt;O178,AND(AC178="SI",AG178=O178),AND(AC178="NO",AG178&lt;&gt;O178)),0,1)),0)</f>
        <v>0</v>
      </c>
      <c r="AL178" s="257">
        <f>IF(AC178&lt;&gt;"",(+AI178+AJ178+AK178),0)</f>
        <v>1</v>
      </c>
      <c r="AM178" s="260" t="str">
        <f>IF($AL178&gt;=2,IF(AND($AF178="",$AG178=""),"",IF(AND($AF178&gt;5,$AG178&gt;5),"I","")),"")</f>
        <v/>
      </c>
      <c r="AN178" s="260" t="str">
        <f>IF($AL178&gt;=2,IF(AND($AF178="",$AG178=""),"",IF(AND($AF178&lt;6,$AG178&gt;5),"II","")),"")</f>
        <v/>
      </c>
      <c r="AO178" s="260" t="str">
        <f>IF($AL178&gt;=2,IF(AND($AF178="",$AG178=""),"",IF(AND($AF178&lt;6,$AG178&lt;6),"III","")),"")</f>
        <v/>
      </c>
      <c r="AP178" s="260" t="str">
        <f>IF($AL178&gt;=2,IF(AND($AF178="",$AG178=""),"",IF(AND($AF178&gt;5,$AG178&lt;6),"IV","")),"")</f>
        <v/>
      </c>
      <c r="AQ178" s="261" t="s">
        <v>166</v>
      </c>
      <c r="AR178" s="256" t="s">
        <v>468</v>
      </c>
    </row>
    <row r="179" spans="1:44" s="78" customFormat="1" ht="17.100000000000001" customHeight="1">
      <c r="A179" s="279"/>
      <c r="B179" s="282"/>
      <c r="C179" s="285"/>
      <c r="D179" s="282"/>
      <c r="E179" s="288"/>
      <c r="F179" s="282"/>
      <c r="G179" s="291"/>
      <c r="H179" s="194"/>
      <c r="I179" s="248"/>
      <c r="J179" s="250"/>
      <c r="K179" s="252"/>
      <c r="L179" s="252"/>
      <c r="M179" s="250"/>
      <c r="N179" s="265"/>
      <c r="O179" s="265"/>
      <c r="P179" s="269"/>
      <c r="Q179" s="252"/>
      <c r="R179" s="199"/>
      <c r="S179" s="79" t="s">
        <v>469</v>
      </c>
      <c r="T179" s="80"/>
      <c r="U179" s="81"/>
      <c r="V179" s="81"/>
      <c r="W179" s="81"/>
      <c r="X179" s="81"/>
      <c r="Y179" s="81"/>
      <c r="Z179" s="75" t="str">
        <f t="shared" si="10"/>
        <v/>
      </c>
      <c r="AA179" s="76">
        <f t="shared" si="7"/>
        <v>0</v>
      </c>
      <c r="AB179" s="76">
        <f t="shared" ref="AB179:AB202" si="11">IF(Z179="Deficiente",1,0)</f>
        <v>0</v>
      </c>
      <c r="AC179" s="274"/>
      <c r="AD179" s="227"/>
      <c r="AE179" s="227"/>
      <c r="AF179" s="265"/>
      <c r="AG179" s="265"/>
      <c r="AH179" s="216"/>
      <c r="AI179" s="216"/>
      <c r="AJ179" s="258"/>
      <c r="AK179" s="258"/>
      <c r="AL179" s="258"/>
      <c r="AM179" s="207"/>
      <c r="AN179" s="207"/>
      <c r="AO179" s="207"/>
      <c r="AP179" s="207"/>
      <c r="AQ179" s="262"/>
      <c r="AR179" s="202"/>
    </row>
    <row r="180" spans="1:44" s="78" customFormat="1" ht="17.100000000000001" customHeight="1">
      <c r="A180" s="279"/>
      <c r="B180" s="282"/>
      <c r="C180" s="285"/>
      <c r="D180" s="282"/>
      <c r="E180" s="288"/>
      <c r="F180" s="282"/>
      <c r="G180" s="291"/>
      <c r="H180" s="194"/>
      <c r="I180" s="248"/>
      <c r="J180" s="250"/>
      <c r="K180" s="252"/>
      <c r="L180" s="252"/>
      <c r="M180" s="250"/>
      <c r="N180" s="265"/>
      <c r="O180" s="265"/>
      <c r="P180" s="269"/>
      <c r="Q180" s="252"/>
      <c r="R180" s="199"/>
      <c r="S180" s="79" t="s">
        <v>470</v>
      </c>
      <c r="T180" s="80"/>
      <c r="U180" s="81"/>
      <c r="V180" s="81"/>
      <c r="W180" s="81"/>
      <c r="X180" s="81"/>
      <c r="Y180" s="81"/>
      <c r="Z180" s="75" t="str">
        <f t="shared" si="10"/>
        <v/>
      </c>
      <c r="AA180" s="76">
        <f t="shared" si="7"/>
        <v>0</v>
      </c>
      <c r="AB180" s="76">
        <f t="shared" si="11"/>
        <v>0</v>
      </c>
      <c r="AC180" s="274"/>
      <c r="AD180" s="227"/>
      <c r="AE180" s="227"/>
      <c r="AF180" s="265"/>
      <c r="AG180" s="265"/>
      <c r="AH180" s="216"/>
      <c r="AI180" s="216"/>
      <c r="AJ180" s="258"/>
      <c r="AK180" s="258"/>
      <c r="AL180" s="258"/>
      <c r="AM180" s="207"/>
      <c r="AN180" s="207"/>
      <c r="AO180" s="207"/>
      <c r="AP180" s="207"/>
      <c r="AQ180" s="262"/>
      <c r="AR180" s="202"/>
    </row>
    <row r="181" spans="1:44" s="78" customFormat="1" ht="17.100000000000001" customHeight="1">
      <c r="A181" s="279"/>
      <c r="B181" s="282"/>
      <c r="C181" s="285"/>
      <c r="D181" s="282"/>
      <c r="E181" s="288"/>
      <c r="F181" s="282"/>
      <c r="G181" s="291"/>
      <c r="H181" s="194"/>
      <c r="I181" s="248"/>
      <c r="J181" s="250"/>
      <c r="K181" s="252"/>
      <c r="L181" s="252"/>
      <c r="M181" s="250"/>
      <c r="N181" s="265"/>
      <c r="O181" s="265"/>
      <c r="P181" s="269"/>
      <c r="Q181" s="252"/>
      <c r="R181" s="199"/>
      <c r="S181" s="79" t="s">
        <v>471</v>
      </c>
      <c r="T181" s="80"/>
      <c r="U181" s="81"/>
      <c r="V181" s="81"/>
      <c r="W181" s="81"/>
      <c r="X181" s="81"/>
      <c r="Y181" s="81"/>
      <c r="Z181" s="75" t="str">
        <f t="shared" si="10"/>
        <v/>
      </c>
      <c r="AA181" s="76">
        <f t="shared" si="7"/>
        <v>0</v>
      </c>
      <c r="AB181" s="76">
        <f t="shared" si="11"/>
        <v>0</v>
      </c>
      <c r="AC181" s="274"/>
      <c r="AD181" s="227"/>
      <c r="AE181" s="227"/>
      <c r="AF181" s="265"/>
      <c r="AG181" s="265"/>
      <c r="AH181" s="216"/>
      <c r="AI181" s="216"/>
      <c r="AJ181" s="258"/>
      <c r="AK181" s="258"/>
      <c r="AL181" s="258"/>
      <c r="AM181" s="207"/>
      <c r="AN181" s="207"/>
      <c r="AO181" s="207"/>
      <c r="AP181" s="207"/>
      <c r="AQ181" s="262"/>
      <c r="AR181" s="202"/>
    </row>
    <row r="182" spans="1:44" s="78" customFormat="1" ht="17.100000000000001" customHeight="1">
      <c r="A182" s="279"/>
      <c r="B182" s="282"/>
      <c r="C182" s="285"/>
      <c r="D182" s="282"/>
      <c r="E182" s="288"/>
      <c r="F182" s="282"/>
      <c r="G182" s="291"/>
      <c r="H182" s="194"/>
      <c r="I182" s="248"/>
      <c r="J182" s="250"/>
      <c r="K182" s="252"/>
      <c r="L182" s="252"/>
      <c r="M182" s="250"/>
      <c r="N182" s="265"/>
      <c r="O182" s="265"/>
      <c r="P182" s="269"/>
      <c r="Q182" s="252"/>
      <c r="R182" s="199"/>
      <c r="S182" s="79" t="s">
        <v>472</v>
      </c>
      <c r="T182" s="80"/>
      <c r="U182" s="81"/>
      <c r="V182" s="81"/>
      <c r="W182" s="81"/>
      <c r="X182" s="81"/>
      <c r="Y182" s="81"/>
      <c r="Z182" s="75" t="str">
        <f t="shared" si="10"/>
        <v/>
      </c>
      <c r="AA182" s="76">
        <f t="shared" si="7"/>
        <v>0</v>
      </c>
      <c r="AB182" s="76">
        <f t="shared" si="11"/>
        <v>0</v>
      </c>
      <c r="AC182" s="274"/>
      <c r="AD182" s="227"/>
      <c r="AE182" s="227"/>
      <c r="AF182" s="265"/>
      <c r="AG182" s="265"/>
      <c r="AH182" s="216"/>
      <c r="AI182" s="216"/>
      <c r="AJ182" s="258"/>
      <c r="AK182" s="258"/>
      <c r="AL182" s="258"/>
      <c r="AM182" s="207"/>
      <c r="AN182" s="207"/>
      <c r="AO182" s="207"/>
      <c r="AP182" s="207"/>
      <c r="AQ182" s="262"/>
      <c r="AR182" s="202"/>
    </row>
    <row r="183" spans="1:44" s="78" customFormat="1" ht="17.100000000000001" customHeight="1">
      <c r="A183" s="279"/>
      <c r="B183" s="282"/>
      <c r="C183" s="285"/>
      <c r="D183" s="282"/>
      <c r="E183" s="288"/>
      <c r="F183" s="282"/>
      <c r="G183" s="291"/>
      <c r="H183" s="194"/>
      <c r="I183" s="248">
        <v>7.2</v>
      </c>
      <c r="J183" s="250"/>
      <c r="K183" s="252"/>
      <c r="L183" s="252"/>
      <c r="M183" s="250"/>
      <c r="N183" s="265"/>
      <c r="O183" s="265"/>
      <c r="P183" s="269"/>
      <c r="Q183" s="252"/>
      <c r="R183" s="254">
        <f>IF(Q183="SI",1,IF(Q183="NO",3,0))</f>
        <v>0</v>
      </c>
      <c r="S183" s="79" t="s">
        <v>473</v>
      </c>
      <c r="T183" s="80"/>
      <c r="U183" s="81"/>
      <c r="V183" s="81"/>
      <c r="W183" s="81"/>
      <c r="X183" s="81"/>
      <c r="Y183" s="81"/>
      <c r="Z183" s="75" t="str">
        <f t="shared" si="10"/>
        <v/>
      </c>
      <c r="AA183" s="76">
        <f t="shared" si="7"/>
        <v>0</v>
      </c>
      <c r="AB183" s="76">
        <f t="shared" si="11"/>
        <v>0</v>
      </c>
      <c r="AC183" s="274"/>
      <c r="AD183" s="227"/>
      <c r="AE183" s="227"/>
      <c r="AF183" s="265"/>
      <c r="AG183" s="265"/>
      <c r="AH183" s="216"/>
      <c r="AI183" s="216"/>
      <c r="AJ183" s="258"/>
      <c r="AK183" s="258"/>
      <c r="AL183" s="258"/>
      <c r="AM183" s="207"/>
      <c r="AN183" s="207"/>
      <c r="AO183" s="207"/>
      <c r="AP183" s="207"/>
      <c r="AQ183" s="262"/>
      <c r="AR183" s="231"/>
    </row>
    <row r="184" spans="1:44" s="78" customFormat="1" ht="17.100000000000001" customHeight="1">
      <c r="A184" s="279"/>
      <c r="B184" s="282"/>
      <c r="C184" s="285"/>
      <c r="D184" s="282"/>
      <c r="E184" s="288"/>
      <c r="F184" s="282"/>
      <c r="G184" s="291"/>
      <c r="H184" s="194"/>
      <c r="I184" s="248"/>
      <c r="J184" s="250"/>
      <c r="K184" s="252"/>
      <c r="L184" s="252"/>
      <c r="M184" s="250"/>
      <c r="N184" s="265"/>
      <c r="O184" s="265"/>
      <c r="P184" s="269"/>
      <c r="Q184" s="252"/>
      <c r="R184" s="199"/>
      <c r="S184" s="79" t="s">
        <v>474</v>
      </c>
      <c r="T184" s="80"/>
      <c r="U184" s="81"/>
      <c r="V184" s="81"/>
      <c r="W184" s="81"/>
      <c r="X184" s="81"/>
      <c r="Y184" s="81"/>
      <c r="Z184" s="75" t="str">
        <f t="shared" si="10"/>
        <v/>
      </c>
      <c r="AA184" s="76">
        <f t="shared" si="7"/>
        <v>0</v>
      </c>
      <c r="AB184" s="76">
        <f t="shared" si="11"/>
        <v>0</v>
      </c>
      <c r="AC184" s="274"/>
      <c r="AD184" s="227"/>
      <c r="AE184" s="227"/>
      <c r="AF184" s="265"/>
      <c r="AG184" s="265"/>
      <c r="AH184" s="216"/>
      <c r="AI184" s="216"/>
      <c r="AJ184" s="258"/>
      <c r="AK184" s="258"/>
      <c r="AL184" s="258"/>
      <c r="AM184" s="207"/>
      <c r="AN184" s="207"/>
      <c r="AO184" s="207"/>
      <c r="AP184" s="207"/>
      <c r="AQ184" s="262"/>
      <c r="AR184" s="202"/>
    </row>
    <row r="185" spans="1:44" s="78" customFormat="1" ht="17.100000000000001" customHeight="1">
      <c r="A185" s="279"/>
      <c r="B185" s="282"/>
      <c r="C185" s="285"/>
      <c r="D185" s="282"/>
      <c r="E185" s="288"/>
      <c r="F185" s="282"/>
      <c r="G185" s="291"/>
      <c r="H185" s="194"/>
      <c r="I185" s="248"/>
      <c r="J185" s="250"/>
      <c r="K185" s="252"/>
      <c r="L185" s="252"/>
      <c r="M185" s="250"/>
      <c r="N185" s="265"/>
      <c r="O185" s="265"/>
      <c r="P185" s="269"/>
      <c r="Q185" s="252"/>
      <c r="R185" s="199"/>
      <c r="S185" s="79" t="s">
        <v>475</v>
      </c>
      <c r="T185" s="80"/>
      <c r="U185" s="81"/>
      <c r="V185" s="81"/>
      <c r="W185" s="81"/>
      <c r="X185" s="81"/>
      <c r="Y185" s="81"/>
      <c r="Z185" s="75" t="str">
        <f t="shared" si="10"/>
        <v/>
      </c>
      <c r="AA185" s="76">
        <f t="shared" si="7"/>
        <v>0</v>
      </c>
      <c r="AB185" s="76">
        <f t="shared" si="11"/>
        <v>0</v>
      </c>
      <c r="AC185" s="274"/>
      <c r="AD185" s="227"/>
      <c r="AE185" s="227"/>
      <c r="AF185" s="265"/>
      <c r="AG185" s="265"/>
      <c r="AH185" s="216"/>
      <c r="AI185" s="216"/>
      <c r="AJ185" s="258"/>
      <c r="AK185" s="258"/>
      <c r="AL185" s="258"/>
      <c r="AM185" s="207"/>
      <c r="AN185" s="207"/>
      <c r="AO185" s="207"/>
      <c r="AP185" s="207"/>
      <c r="AQ185" s="262"/>
      <c r="AR185" s="202"/>
    </row>
    <row r="186" spans="1:44" s="78" customFormat="1" ht="17.100000000000001" customHeight="1">
      <c r="A186" s="279"/>
      <c r="B186" s="282"/>
      <c r="C186" s="285"/>
      <c r="D186" s="282"/>
      <c r="E186" s="288"/>
      <c r="F186" s="282"/>
      <c r="G186" s="291"/>
      <c r="H186" s="194"/>
      <c r="I186" s="248"/>
      <c r="J186" s="250"/>
      <c r="K186" s="252"/>
      <c r="L186" s="252"/>
      <c r="M186" s="250"/>
      <c r="N186" s="265"/>
      <c r="O186" s="265"/>
      <c r="P186" s="269"/>
      <c r="Q186" s="252"/>
      <c r="R186" s="199"/>
      <c r="S186" s="79" t="s">
        <v>476</v>
      </c>
      <c r="T186" s="80"/>
      <c r="U186" s="81"/>
      <c r="V186" s="81"/>
      <c r="W186" s="81"/>
      <c r="X186" s="81"/>
      <c r="Y186" s="81"/>
      <c r="Z186" s="75" t="str">
        <f t="shared" si="10"/>
        <v/>
      </c>
      <c r="AA186" s="76">
        <f t="shared" si="7"/>
        <v>0</v>
      </c>
      <c r="AB186" s="76">
        <f t="shared" si="11"/>
        <v>0</v>
      </c>
      <c r="AC186" s="274"/>
      <c r="AD186" s="227"/>
      <c r="AE186" s="227"/>
      <c r="AF186" s="265"/>
      <c r="AG186" s="265"/>
      <c r="AH186" s="216"/>
      <c r="AI186" s="216"/>
      <c r="AJ186" s="258"/>
      <c r="AK186" s="258"/>
      <c r="AL186" s="258"/>
      <c r="AM186" s="207"/>
      <c r="AN186" s="207"/>
      <c r="AO186" s="207"/>
      <c r="AP186" s="207"/>
      <c r="AQ186" s="262"/>
      <c r="AR186" s="202"/>
    </row>
    <row r="187" spans="1:44" s="78" customFormat="1" ht="17.100000000000001" customHeight="1">
      <c r="A187" s="279"/>
      <c r="B187" s="282"/>
      <c r="C187" s="285"/>
      <c r="D187" s="282"/>
      <c r="E187" s="288"/>
      <c r="F187" s="282"/>
      <c r="G187" s="291"/>
      <c r="H187" s="194"/>
      <c r="I187" s="248"/>
      <c r="J187" s="250"/>
      <c r="K187" s="252"/>
      <c r="L187" s="252"/>
      <c r="M187" s="250"/>
      <c r="N187" s="265"/>
      <c r="O187" s="265"/>
      <c r="P187" s="269"/>
      <c r="Q187" s="252"/>
      <c r="R187" s="199"/>
      <c r="S187" s="79" t="s">
        <v>477</v>
      </c>
      <c r="T187" s="80"/>
      <c r="U187" s="81"/>
      <c r="V187" s="81"/>
      <c r="W187" s="81"/>
      <c r="X187" s="81"/>
      <c r="Y187" s="81"/>
      <c r="Z187" s="75" t="str">
        <f t="shared" si="10"/>
        <v/>
      </c>
      <c r="AA187" s="76">
        <f t="shared" si="7"/>
        <v>0</v>
      </c>
      <c r="AB187" s="76">
        <f t="shared" si="11"/>
        <v>0</v>
      </c>
      <c r="AC187" s="274"/>
      <c r="AD187" s="227"/>
      <c r="AE187" s="227"/>
      <c r="AF187" s="265"/>
      <c r="AG187" s="265"/>
      <c r="AH187" s="216"/>
      <c r="AI187" s="216"/>
      <c r="AJ187" s="258"/>
      <c r="AK187" s="258"/>
      <c r="AL187" s="258"/>
      <c r="AM187" s="207"/>
      <c r="AN187" s="207"/>
      <c r="AO187" s="207"/>
      <c r="AP187" s="207"/>
      <c r="AQ187" s="262"/>
      <c r="AR187" s="202"/>
    </row>
    <row r="188" spans="1:44" s="78" customFormat="1" ht="17.100000000000001" customHeight="1">
      <c r="A188" s="279"/>
      <c r="B188" s="282"/>
      <c r="C188" s="285"/>
      <c r="D188" s="282"/>
      <c r="E188" s="288"/>
      <c r="F188" s="282"/>
      <c r="G188" s="291"/>
      <c r="H188" s="194"/>
      <c r="I188" s="248">
        <v>7.3</v>
      </c>
      <c r="J188" s="250"/>
      <c r="K188" s="252"/>
      <c r="L188" s="252"/>
      <c r="M188" s="250"/>
      <c r="N188" s="265"/>
      <c r="O188" s="265"/>
      <c r="P188" s="269"/>
      <c r="Q188" s="252"/>
      <c r="R188" s="254">
        <f>IF(Q188="SI",1,IF(Q188="NO",3,0))</f>
        <v>0</v>
      </c>
      <c r="S188" s="79" t="s">
        <v>478</v>
      </c>
      <c r="T188" s="80"/>
      <c r="U188" s="81"/>
      <c r="V188" s="81"/>
      <c r="W188" s="81"/>
      <c r="X188" s="81"/>
      <c r="Y188" s="81"/>
      <c r="Z188" s="75" t="str">
        <f t="shared" si="10"/>
        <v/>
      </c>
      <c r="AA188" s="76">
        <f t="shared" si="7"/>
        <v>0</v>
      </c>
      <c r="AB188" s="76">
        <f t="shared" si="11"/>
        <v>0</v>
      </c>
      <c r="AC188" s="274"/>
      <c r="AD188" s="227"/>
      <c r="AE188" s="227"/>
      <c r="AF188" s="265"/>
      <c r="AG188" s="265"/>
      <c r="AH188" s="216"/>
      <c r="AI188" s="216"/>
      <c r="AJ188" s="258"/>
      <c r="AK188" s="258"/>
      <c r="AL188" s="258"/>
      <c r="AM188" s="207"/>
      <c r="AN188" s="207"/>
      <c r="AO188" s="207"/>
      <c r="AP188" s="207"/>
      <c r="AQ188" s="262"/>
      <c r="AR188" s="231"/>
    </row>
    <row r="189" spans="1:44" s="78" customFormat="1" ht="17.100000000000001" customHeight="1">
      <c r="A189" s="279"/>
      <c r="B189" s="282"/>
      <c r="C189" s="285"/>
      <c r="D189" s="282"/>
      <c r="E189" s="288"/>
      <c r="F189" s="282"/>
      <c r="G189" s="291"/>
      <c r="H189" s="194"/>
      <c r="I189" s="248"/>
      <c r="J189" s="250"/>
      <c r="K189" s="252"/>
      <c r="L189" s="252"/>
      <c r="M189" s="250"/>
      <c r="N189" s="265"/>
      <c r="O189" s="265"/>
      <c r="P189" s="269"/>
      <c r="Q189" s="252"/>
      <c r="R189" s="199"/>
      <c r="S189" s="79" t="s">
        <v>479</v>
      </c>
      <c r="T189" s="80"/>
      <c r="U189" s="81"/>
      <c r="V189" s="81"/>
      <c r="W189" s="81"/>
      <c r="X189" s="81"/>
      <c r="Y189" s="81"/>
      <c r="Z189" s="75" t="str">
        <f t="shared" si="10"/>
        <v/>
      </c>
      <c r="AA189" s="76">
        <f t="shared" si="7"/>
        <v>0</v>
      </c>
      <c r="AB189" s="76">
        <f t="shared" si="11"/>
        <v>0</v>
      </c>
      <c r="AC189" s="274"/>
      <c r="AD189" s="227"/>
      <c r="AE189" s="227"/>
      <c r="AF189" s="265"/>
      <c r="AG189" s="265"/>
      <c r="AH189" s="216"/>
      <c r="AI189" s="216"/>
      <c r="AJ189" s="258"/>
      <c r="AK189" s="258"/>
      <c r="AL189" s="258"/>
      <c r="AM189" s="207"/>
      <c r="AN189" s="207"/>
      <c r="AO189" s="207"/>
      <c r="AP189" s="207"/>
      <c r="AQ189" s="262"/>
      <c r="AR189" s="202"/>
    </row>
    <row r="190" spans="1:44" s="78" customFormat="1" ht="17.100000000000001" customHeight="1">
      <c r="A190" s="279"/>
      <c r="B190" s="282"/>
      <c r="C190" s="285"/>
      <c r="D190" s="282"/>
      <c r="E190" s="288"/>
      <c r="F190" s="282"/>
      <c r="G190" s="291"/>
      <c r="H190" s="194"/>
      <c r="I190" s="248"/>
      <c r="J190" s="250"/>
      <c r="K190" s="252"/>
      <c r="L190" s="252"/>
      <c r="M190" s="250"/>
      <c r="N190" s="265"/>
      <c r="O190" s="265"/>
      <c r="P190" s="269"/>
      <c r="Q190" s="252"/>
      <c r="R190" s="199"/>
      <c r="S190" s="79" t="s">
        <v>480</v>
      </c>
      <c r="T190" s="80"/>
      <c r="U190" s="81"/>
      <c r="V190" s="81"/>
      <c r="W190" s="81"/>
      <c r="X190" s="81"/>
      <c r="Y190" s="81"/>
      <c r="Z190" s="75" t="str">
        <f t="shared" si="10"/>
        <v/>
      </c>
      <c r="AA190" s="76">
        <f t="shared" si="7"/>
        <v>0</v>
      </c>
      <c r="AB190" s="76">
        <f t="shared" si="11"/>
        <v>0</v>
      </c>
      <c r="AC190" s="274"/>
      <c r="AD190" s="227"/>
      <c r="AE190" s="227"/>
      <c r="AF190" s="265"/>
      <c r="AG190" s="265"/>
      <c r="AH190" s="216"/>
      <c r="AI190" s="216"/>
      <c r="AJ190" s="258"/>
      <c r="AK190" s="258"/>
      <c r="AL190" s="258"/>
      <c r="AM190" s="207"/>
      <c r="AN190" s="207"/>
      <c r="AO190" s="207"/>
      <c r="AP190" s="207"/>
      <c r="AQ190" s="262"/>
      <c r="AR190" s="202"/>
    </row>
    <row r="191" spans="1:44" s="78" customFormat="1" ht="17.100000000000001" customHeight="1">
      <c r="A191" s="279"/>
      <c r="B191" s="282"/>
      <c r="C191" s="285"/>
      <c r="D191" s="282"/>
      <c r="E191" s="288"/>
      <c r="F191" s="282"/>
      <c r="G191" s="291"/>
      <c r="H191" s="194"/>
      <c r="I191" s="248"/>
      <c r="J191" s="250"/>
      <c r="K191" s="252"/>
      <c r="L191" s="252"/>
      <c r="M191" s="250"/>
      <c r="N191" s="265"/>
      <c r="O191" s="265"/>
      <c r="P191" s="269"/>
      <c r="Q191" s="252"/>
      <c r="R191" s="199"/>
      <c r="S191" s="79" t="s">
        <v>481</v>
      </c>
      <c r="T191" s="80"/>
      <c r="U191" s="81"/>
      <c r="V191" s="81"/>
      <c r="W191" s="81"/>
      <c r="X191" s="81"/>
      <c r="Y191" s="81"/>
      <c r="Z191" s="75" t="str">
        <f t="shared" si="10"/>
        <v/>
      </c>
      <c r="AA191" s="76">
        <f t="shared" si="7"/>
        <v>0</v>
      </c>
      <c r="AB191" s="76">
        <f t="shared" si="11"/>
        <v>0</v>
      </c>
      <c r="AC191" s="274"/>
      <c r="AD191" s="227"/>
      <c r="AE191" s="227"/>
      <c r="AF191" s="265"/>
      <c r="AG191" s="265"/>
      <c r="AH191" s="216"/>
      <c r="AI191" s="216"/>
      <c r="AJ191" s="258"/>
      <c r="AK191" s="258"/>
      <c r="AL191" s="258"/>
      <c r="AM191" s="207"/>
      <c r="AN191" s="207"/>
      <c r="AO191" s="207"/>
      <c r="AP191" s="207"/>
      <c r="AQ191" s="262"/>
      <c r="AR191" s="202"/>
    </row>
    <row r="192" spans="1:44" s="78" customFormat="1" ht="17.100000000000001" customHeight="1">
      <c r="A192" s="279"/>
      <c r="B192" s="282"/>
      <c r="C192" s="285"/>
      <c r="D192" s="282"/>
      <c r="E192" s="288"/>
      <c r="F192" s="282"/>
      <c r="G192" s="291"/>
      <c r="H192" s="194"/>
      <c r="I192" s="248"/>
      <c r="J192" s="250"/>
      <c r="K192" s="252"/>
      <c r="L192" s="252"/>
      <c r="M192" s="250"/>
      <c r="N192" s="265"/>
      <c r="O192" s="265"/>
      <c r="P192" s="269"/>
      <c r="Q192" s="252"/>
      <c r="R192" s="199"/>
      <c r="S192" s="79" t="s">
        <v>482</v>
      </c>
      <c r="T192" s="80"/>
      <c r="U192" s="81"/>
      <c r="V192" s="81"/>
      <c r="W192" s="81"/>
      <c r="X192" s="81"/>
      <c r="Y192" s="81"/>
      <c r="Z192" s="75" t="str">
        <f t="shared" si="10"/>
        <v/>
      </c>
      <c r="AA192" s="76">
        <f t="shared" si="7"/>
        <v>0</v>
      </c>
      <c r="AB192" s="76">
        <f t="shared" si="11"/>
        <v>0</v>
      </c>
      <c r="AC192" s="274"/>
      <c r="AD192" s="227"/>
      <c r="AE192" s="227"/>
      <c r="AF192" s="265"/>
      <c r="AG192" s="265"/>
      <c r="AH192" s="216"/>
      <c r="AI192" s="216"/>
      <c r="AJ192" s="258"/>
      <c r="AK192" s="258"/>
      <c r="AL192" s="258"/>
      <c r="AM192" s="207"/>
      <c r="AN192" s="207"/>
      <c r="AO192" s="207"/>
      <c r="AP192" s="207"/>
      <c r="AQ192" s="262"/>
      <c r="AR192" s="202"/>
    </row>
    <row r="193" spans="1:44" s="78" customFormat="1" ht="17.100000000000001" customHeight="1">
      <c r="A193" s="279"/>
      <c r="B193" s="282"/>
      <c r="C193" s="285"/>
      <c r="D193" s="282"/>
      <c r="E193" s="288"/>
      <c r="F193" s="282"/>
      <c r="G193" s="291"/>
      <c r="H193" s="194"/>
      <c r="I193" s="248">
        <v>7.4</v>
      </c>
      <c r="J193" s="250"/>
      <c r="K193" s="252"/>
      <c r="L193" s="252"/>
      <c r="M193" s="250"/>
      <c r="N193" s="265"/>
      <c r="O193" s="265"/>
      <c r="P193" s="269"/>
      <c r="Q193" s="252"/>
      <c r="R193" s="254">
        <f>IF(Q193="SI",1,IF(Q193="NO",3,0))</f>
        <v>0</v>
      </c>
      <c r="S193" s="79" t="s">
        <v>483</v>
      </c>
      <c r="T193" s="80"/>
      <c r="U193" s="81"/>
      <c r="V193" s="81"/>
      <c r="W193" s="81"/>
      <c r="X193" s="81"/>
      <c r="Y193" s="81"/>
      <c r="Z193" s="75" t="str">
        <f t="shared" si="10"/>
        <v/>
      </c>
      <c r="AA193" s="76">
        <f t="shared" ref="AA193:AA227" si="12">IF(Z193="Suficiente",1,0)</f>
        <v>0</v>
      </c>
      <c r="AB193" s="76">
        <f t="shared" si="11"/>
        <v>0</v>
      </c>
      <c r="AC193" s="274"/>
      <c r="AD193" s="227"/>
      <c r="AE193" s="227"/>
      <c r="AF193" s="265"/>
      <c r="AG193" s="265"/>
      <c r="AH193" s="216"/>
      <c r="AI193" s="216"/>
      <c r="AJ193" s="258"/>
      <c r="AK193" s="258"/>
      <c r="AL193" s="258"/>
      <c r="AM193" s="207"/>
      <c r="AN193" s="207"/>
      <c r="AO193" s="207"/>
      <c r="AP193" s="207"/>
      <c r="AQ193" s="262"/>
      <c r="AR193" s="231"/>
    </row>
    <row r="194" spans="1:44" s="78" customFormat="1" ht="17.100000000000001" customHeight="1">
      <c r="A194" s="279"/>
      <c r="B194" s="282"/>
      <c r="C194" s="285"/>
      <c r="D194" s="282"/>
      <c r="E194" s="288"/>
      <c r="F194" s="282"/>
      <c r="G194" s="291"/>
      <c r="H194" s="194"/>
      <c r="I194" s="248"/>
      <c r="J194" s="250"/>
      <c r="K194" s="252"/>
      <c r="L194" s="252"/>
      <c r="M194" s="250"/>
      <c r="N194" s="265"/>
      <c r="O194" s="265"/>
      <c r="P194" s="269"/>
      <c r="Q194" s="252"/>
      <c r="R194" s="199"/>
      <c r="S194" s="79" t="s">
        <v>484</v>
      </c>
      <c r="T194" s="80"/>
      <c r="U194" s="81"/>
      <c r="V194" s="81"/>
      <c r="W194" s="81"/>
      <c r="X194" s="81"/>
      <c r="Y194" s="81"/>
      <c r="Z194" s="75" t="str">
        <f t="shared" si="10"/>
        <v/>
      </c>
      <c r="AA194" s="76">
        <f t="shared" si="12"/>
        <v>0</v>
      </c>
      <c r="AB194" s="76">
        <f t="shared" si="11"/>
        <v>0</v>
      </c>
      <c r="AC194" s="274"/>
      <c r="AD194" s="227"/>
      <c r="AE194" s="227"/>
      <c r="AF194" s="265"/>
      <c r="AG194" s="265"/>
      <c r="AH194" s="216"/>
      <c r="AI194" s="216"/>
      <c r="AJ194" s="258"/>
      <c r="AK194" s="258"/>
      <c r="AL194" s="258"/>
      <c r="AM194" s="207"/>
      <c r="AN194" s="207"/>
      <c r="AO194" s="207"/>
      <c r="AP194" s="207"/>
      <c r="AQ194" s="262"/>
      <c r="AR194" s="202"/>
    </row>
    <row r="195" spans="1:44" s="78" customFormat="1" ht="17.100000000000001" customHeight="1">
      <c r="A195" s="279"/>
      <c r="B195" s="282"/>
      <c r="C195" s="285"/>
      <c r="D195" s="282"/>
      <c r="E195" s="288"/>
      <c r="F195" s="282"/>
      <c r="G195" s="291"/>
      <c r="H195" s="194"/>
      <c r="I195" s="248"/>
      <c r="J195" s="250"/>
      <c r="K195" s="252"/>
      <c r="L195" s="252"/>
      <c r="M195" s="250"/>
      <c r="N195" s="265"/>
      <c r="O195" s="265"/>
      <c r="P195" s="269"/>
      <c r="Q195" s="252"/>
      <c r="R195" s="199"/>
      <c r="S195" s="79" t="s">
        <v>485</v>
      </c>
      <c r="T195" s="80"/>
      <c r="U195" s="81"/>
      <c r="V195" s="81"/>
      <c r="W195" s="81"/>
      <c r="X195" s="81"/>
      <c r="Y195" s="81"/>
      <c r="Z195" s="75" t="str">
        <f t="shared" si="10"/>
        <v/>
      </c>
      <c r="AA195" s="76">
        <f t="shared" si="12"/>
        <v>0</v>
      </c>
      <c r="AB195" s="76">
        <f t="shared" si="11"/>
        <v>0</v>
      </c>
      <c r="AC195" s="274"/>
      <c r="AD195" s="227"/>
      <c r="AE195" s="227"/>
      <c r="AF195" s="265"/>
      <c r="AG195" s="265"/>
      <c r="AH195" s="216"/>
      <c r="AI195" s="216"/>
      <c r="AJ195" s="258"/>
      <c r="AK195" s="258"/>
      <c r="AL195" s="258"/>
      <c r="AM195" s="207"/>
      <c r="AN195" s="207"/>
      <c r="AO195" s="207"/>
      <c r="AP195" s="207"/>
      <c r="AQ195" s="262"/>
      <c r="AR195" s="202"/>
    </row>
    <row r="196" spans="1:44" s="78" customFormat="1" ht="17.100000000000001" customHeight="1">
      <c r="A196" s="279"/>
      <c r="B196" s="282"/>
      <c r="C196" s="285"/>
      <c r="D196" s="282"/>
      <c r="E196" s="288"/>
      <c r="F196" s="282"/>
      <c r="G196" s="291"/>
      <c r="H196" s="194"/>
      <c r="I196" s="248"/>
      <c r="J196" s="250"/>
      <c r="K196" s="252"/>
      <c r="L196" s="252"/>
      <c r="M196" s="250"/>
      <c r="N196" s="265"/>
      <c r="O196" s="265"/>
      <c r="P196" s="269"/>
      <c r="Q196" s="252"/>
      <c r="R196" s="199"/>
      <c r="S196" s="79" t="s">
        <v>486</v>
      </c>
      <c r="T196" s="80"/>
      <c r="U196" s="81"/>
      <c r="V196" s="81"/>
      <c r="W196" s="81"/>
      <c r="X196" s="81"/>
      <c r="Y196" s="81"/>
      <c r="Z196" s="75" t="str">
        <f t="shared" si="10"/>
        <v/>
      </c>
      <c r="AA196" s="76">
        <f t="shared" si="12"/>
        <v>0</v>
      </c>
      <c r="AB196" s="76">
        <f t="shared" si="11"/>
        <v>0</v>
      </c>
      <c r="AC196" s="274"/>
      <c r="AD196" s="227"/>
      <c r="AE196" s="227"/>
      <c r="AF196" s="265"/>
      <c r="AG196" s="265"/>
      <c r="AH196" s="216"/>
      <c r="AI196" s="216"/>
      <c r="AJ196" s="258"/>
      <c r="AK196" s="258"/>
      <c r="AL196" s="258"/>
      <c r="AM196" s="207"/>
      <c r="AN196" s="207"/>
      <c r="AO196" s="207"/>
      <c r="AP196" s="207"/>
      <c r="AQ196" s="262"/>
      <c r="AR196" s="202"/>
    </row>
    <row r="197" spans="1:44" s="78" customFormat="1" ht="17.100000000000001" customHeight="1">
      <c r="A197" s="279"/>
      <c r="B197" s="282"/>
      <c r="C197" s="285"/>
      <c r="D197" s="282"/>
      <c r="E197" s="288"/>
      <c r="F197" s="282"/>
      <c r="G197" s="291"/>
      <c r="H197" s="194"/>
      <c r="I197" s="248"/>
      <c r="J197" s="250"/>
      <c r="K197" s="252"/>
      <c r="L197" s="252"/>
      <c r="M197" s="250"/>
      <c r="N197" s="265"/>
      <c r="O197" s="265"/>
      <c r="P197" s="269"/>
      <c r="Q197" s="252"/>
      <c r="R197" s="199"/>
      <c r="S197" s="79" t="s">
        <v>487</v>
      </c>
      <c r="T197" s="80"/>
      <c r="U197" s="81"/>
      <c r="V197" s="81"/>
      <c r="W197" s="81"/>
      <c r="X197" s="81"/>
      <c r="Y197" s="81"/>
      <c r="Z197" s="75" t="str">
        <f t="shared" si="10"/>
        <v/>
      </c>
      <c r="AA197" s="76">
        <f t="shared" si="12"/>
        <v>0</v>
      </c>
      <c r="AB197" s="76">
        <f t="shared" si="11"/>
        <v>0</v>
      </c>
      <c r="AC197" s="274"/>
      <c r="AD197" s="227"/>
      <c r="AE197" s="227"/>
      <c r="AF197" s="265"/>
      <c r="AG197" s="265"/>
      <c r="AH197" s="216"/>
      <c r="AI197" s="216"/>
      <c r="AJ197" s="258"/>
      <c r="AK197" s="258"/>
      <c r="AL197" s="258"/>
      <c r="AM197" s="207"/>
      <c r="AN197" s="207"/>
      <c r="AO197" s="207"/>
      <c r="AP197" s="207"/>
      <c r="AQ197" s="262"/>
      <c r="AR197" s="202"/>
    </row>
    <row r="198" spans="1:44" s="78" customFormat="1" ht="17.100000000000001" customHeight="1">
      <c r="A198" s="279"/>
      <c r="B198" s="282"/>
      <c r="C198" s="285"/>
      <c r="D198" s="282"/>
      <c r="E198" s="288"/>
      <c r="F198" s="282"/>
      <c r="G198" s="291"/>
      <c r="H198" s="194"/>
      <c r="I198" s="248">
        <v>7.5</v>
      </c>
      <c r="J198" s="250"/>
      <c r="K198" s="252"/>
      <c r="L198" s="252"/>
      <c r="M198" s="250"/>
      <c r="N198" s="265"/>
      <c r="O198" s="265"/>
      <c r="P198" s="269"/>
      <c r="Q198" s="252"/>
      <c r="R198" s="254">
        <f>IF(Q198="SI",1,IF(Q198="NO",3,0))</f>
        <v>0</v>
      </c>
      <c r="S198" s="79" t="s">
        <v>488</v>
      </c>
      <c r="T198" s="80"/>
      <c r="U198" s="81"/>
      <c r="V198" s="81"/>
      <c r="W198" s="81"/>
      <c r="X198" s="81"/>
      <c r="Y198" s="81"/>
      <c r="Z198" s="75" t="str">
        <f t="shared" si="10"/>
        <v/>
      </c>
      <c r="AA198" s="76">
        <f t="shared" si="12"/>
        <v>0</v>
      </c>
      <c r="AB198" s="76">
        <f t="shared" si="11"/>
        <v>0</v>
      </c>
      <c r="AC198" s="274"/>
      <c r="AD198" s="227"/>
      <c r="AE198" s="227"/>
      <c r="AF198" s="265"/>
      <c r="AG198" s="265"/>
      <c r="AH198" s="216"/>
      <c r="AI198" s="216"/>
      <c r="AJ198" s="258"/>
      <c r="AK198" s="258"/>
      <c r="AL198" s="258"/>
      <c r="AM198" s="207"/>
      <c r="AN198" s="207"/>
      <c r="AO198" s="207"/>
      <c r="AP198" s="207"/>
      <c r="AQ198" s="262"/>
      <c r="AR198" s="231"/>
    </row>
    <row r="199" spans="1:44" s="78" customFormat="1" ht="17.100000000000001" customHeight="1">
      <c r="A199" s="279"/>
      <c r="B199" s="282"/>
      <c r="C199" s="285"/>
      <c r="D199" s="282"/>
      <c r="E199" s="288"/>
      <c r="F199" s="282"/>
      <c r="G199" s="291"/>
      <c r="H199" s="194"/>
      <c r="I199" s="248"/>
      <c r="J199" s="250"/>
      <c r="K199" s="252"/>
      <c r="L199" s="252"/>
      <c r="M199" s="250"/>
      <c r="N199" s="265"/>
      <c r="O199" s="265"/>
      <c r="P199" s="269"/>
      <c r="Q199" s="252"/>
      <c r="R199" s="199"/>
      <c r="S199" s="79" t="s">
        <v>259</v>
      </c>
      <c r="T199" s="80"/>
      <c r="U199" s="81"/>
      <c r="V199" s="81"/>
      <c r="W199" s="81"/>
      <c r="X199" s="81"/>
      <c r="Y199" s="81"/>
      <c r="Z199" s="75" t="str">
        <f t="shared" si="10"/>
        <v/>
      </c>
      <c r="AA199" s="76">
        <f t="shared" si="12"/>
        <v>0</v>
      </c>
      <c r="AB199" s="76">
        <f t="shared" si="11"/>
        <v>0</v>
      </c>
      <c r="AC199" s="274"/>
      <c r="AD199" s="227"/>
      <c r="AE199" s="227"/>
      <c r="AF199" s="265"/>
      <c r="AG199" s="265"/>
      <c r="AH199" s="216"/>
      <c r="AI199" s="216"/>
      <c r="AJ199" s="258"/>
      <c r="AK199" s="258"/>
      <c r="AL199" s="258"/>
      <c r="AM199" s="207"/>
      <c r="AN199" s="207"/>
      <c r="AO199" s="207"/>
      <c r="AP199" s="207"/>
      <c r="AQ199" s="262"/>
      <c r="AR199" s="202"/>
    </row>
    <row r="200" spans="1:44" s="78" customFormat="1" ht="17.100000000000001" customHeight="1">
      <c r="A200" s="279"/>
      <c r="B200" s="282"/>
      <c r="C200" s="285"/>
      <c r="D200" s="282"/>
      <c r="E200" s="288"/>
      <c r="F200" s="282"/>
      <c r="G200" s="291"/>
      <c r="H200" s="194"/>
      <c r="I200" s="248"/>
      <c r="J200" s="250"/>
      <c r="K200" s="252"/>
      <c r="L200" s="252"/>
      <c r="M200" s="250"/>
      <c r="N200" s="265"/>
      <c r="O200" s="265"/>
      <c r="P200" s="269"/>
      <c r="Q200" s="252"/>
      <c r="R200" s="199"/>
      <c r="S200" s="79" t="s">
        <v>489</v>
      </c>
      <c r="T200" s="80"/>
      <c r="U200" s="81"/>
      <c r="V200" s="81"/>
      <c r="W200" s="81"/>
      <c r="X200" s="81"/>
      <c r="Y200" s="81"/>
      <c r="Z200" s="75" t="str">
        <f t="shared" si="10"/>
        <v/>
      </c>
      <c r="AA200" s="76">
        <f t="shared" si="12"/>
        <v>0</v>
      </c>
      <c r="AB200" s="76">
        <f t="shared" si="11"/>
        <v>0</v>
      </c>
      <c r="AC200" s="274"/>
      <c r="AD200" s="227"/>
      <c r="AE200" s="227"/>
      <c r="AF200" s="265"/>
      <c r="AG200" s="265"/>
      <c r="AH200" s="216"/>
      <c r="AI200" s="216"/>
      <c r="AJ200" s="258"/>
      <c r="AK200" s="258"/>
      <c r="AL200" s="258"/>
      <c r="AM200" s="207"/>
      <c r="AN200" s="207"/>
      <c r="AO200" s="207"/>
      <c r="AP200" s="207"/>
      <c r="AQ200" s="262"/>
      <c r="AR200" s="202"/>
    </row>
    <row r="201" spans="1:44" s="78" customFormat="1" ht="17.100000000000001" customHeight="1">
      <c r="A201" s="279"/>
      <c r="B201" s="282"/>
      <c r="C201" s="285"/>
      <c r="D201" s="282"/>
      <c r="E201" s="288"/>
      <c r="F201" s="282"/>
      <c r="G201" s="291"/>
      <c r="H201" s="194"/>
      <c r="I201" s="248"/>
      <c r="J201" s="250"/>
      <c r="K201" s="252"/>
      <c r="L201" s="252"/>
      <c r="M201" s="250"/>
      <c r="N201" s="265"/>
      <c r="O201" s="265"/>
      <c r="P201" s="269"/>
      <c r="Q201" s="252"/>
      <c r="R201" s="199"/>
      <c r="S201" s="79" t="s">
        <v>490</v>
      </c>
      <c r="T201" s="80"/>
      <c r="U201" s="81"/>
      <c r="V201" s="81"/>
      <c r="W201" s="81"/>
      <c r="X201" s="81"/>
      <c r="Y201" s="81"/>
      <c r="Z201" s="75" t="str">
        <f t="shared" si="10"/>
        <v/>
      </c>
      <c r="AA201" s="76">
        <f t="shared" si="12"/>
        <v>0</v>
      </c>
      <c r="AB201" s="76">
        <f t="shared" si="11"/>
        <v>0</v>
      </c>
      <c r="AC201" s="274"/>
      <c r="AD201" s="227"/>
      <c r="AE201" s="227"/>
      <c r="AF201" s="265"/>
      <c r="AG201" s="265"/>
      <c r="AH201" s="216"/>
      <c r="AI201" s="216"/>
      <c r="AJ201" s="258"/>
      <c r="AK201" s="258"/>
      <c r="AL201" s="258"/>
      <c r="AM201" s="207"/>
      <c r="AN201" s="207"/>
      <c r="AO201" s="207"/>
      <c r="AP201" s="207"/>
      <c r="AQ201" s="262"/>
      <c r="AR201" s="202"/>
    </row>
    <row r="202" spans="1:44" s="78" customFormat="1" ht="17.100000000000001" customHeight="1">
      <c r="A202" s="280"/>
      <c r="B202" s="283"/>
      <c r="C202" s="286"/>
      <c r="D202" s="283"/>
      <c r="E202" s="289"/>
      <c r="F202" s="283"/>
      <c r="G202" s="292"/>
      <c r="H202" s="195"/>
      <c r="I202" s="249"/>
      <c r="J202" s="251"/>
      <c r="K202" s="253"/>
      <c r="L202" s="253"/>
      <c r="M202" s="251"/>
      <c r="N202" s="266"/>
      <c r="O202" s="266"/>
      <c r="P202" s="270"/>
      <c r="Q202" s="253"/>
      <c r="R202" s="200"/>
      <c r="S202" s="82" t="s">
        <v>262</v>
      </c>
      <c r="T202" s="83"/>
      <c r="U202" s="84"/>
      <c r="V202" s="84"/>
      <c r="W202" s="84"/>
      <c r="X202" s="84"/>
      <c r="Y202" s="84"/>
      <c r="Z202" s="85" t="str">
        <f t="shared" si="10"/>
        <v/>
      </c>
      <c r="AA202" s="86">
        <f t="shared" si="12"/>
        <v>0</v>
      </c>
      <c r="AB202" s="86">
        <f t="shared" si="11"/>
        <v>0</v>
      </c>
      <c r="AC202" s="275"/>
      <c r="AD202" s="228"/>
      <c r="AE202" s="228"/>
      <c r="AF202" s="266"/>
      <c r="AG202" s="266"/>
      <c r="AH202" s="217"/>
      <c r="AI202" s="217"/>
      <c r="AJ202" s="259"/>
      <c r="AK202" s="259"/>
      <c r="AL202" s="259"/>
      <c r="AM202" s="208"/>
      <c r="AN202" s="208"/>
      <c r="AO202" s="208"/>
      <c r="AP202" s="208"/>
      <c r="AQ202" s="263"/>
      <c r="AR202" s="230"/>
    </row>
    <row r="203" spans="1:44" s="78" customFormat="1" ht="17.100000000000001" customHeight="1">
      <c r="A203" s="232" t="str">
        <f>IF(E203&lt;&gt;"",'Información General'!$D$15&amp;"_"&amp;+$A$1+8,"")</f>
        <v>2024_8</v>
      </c>
      <c r="B203" s="235" t="s">
        <v>461</v>
      </c>
      <c r="C203" s="238" t="s">
        <v>134</v>
      </c>
      <c r="D203" s="235" t="s">
        <v>491</v>
      </c>
      <c r="E203" s="241" t="s">
        <v>492</v>
      </c>
      <c r="F203" s="235" t="s">
        <v>135</v>
      </c>
      <c r="G203" s="244" t="s">
        <v>164</v>
      </c>
      <c r="H203" s="229"/>
      <c r="I203" s="247">
        <v>8.1</v>
      </c>
      <c r="J203" s="229" t="s">
        <v>493</v>
      </c>
      <c r="K203" s="221" t="s">
        <v>145</v>
      </c>
      <c r="L203" s="221" t="s">
        <v>138</v>
      </c>
      <c r="M203" s="229" t="s">
        <v>494</v>
      </c>
      <c r="N203" s="212">
        <v>3</v>
      </c>
      <c r="O203" s="212">
        <v>2</v>
      </c>
      <c r="P203" s="218" t="str">
        <f>IF(AND(N203&lt;&gt;"",O203&lt;&gt;""),IF(AND(N203&gt;5,O203&gt;5),"I",IF(AND(N203&lt;=5,O203&gt;5),"II",IF(AND(N203&gt;5,O203&lt;=5),"IV",IF(AND(N203&lt;=5,O203&lt;=5),"III")))),"")</f>
        <v>III</v>
      </c>
      <c r="Q203" s="221" t="s">
        <v>139</v>
      </c>
      <c r="R203" s="222">
        <f>IF(Q203="SI",1,IF(Q203="NO",3,0))</f>
        <v>1</v>
      </c>
      <c r="S203" s="72" t="s">
        <v>495</v>
      </c>
      <c r="T203" s="73" t="s">
        <v>496</v>
      </c>
      <c r="U203" s="74" t="s">
        <v>140</v>
      </c>
      <c r="V203" s="74" t="s">
        <v>139</v>
      </c>
      <c r="W203" s="74" t="s">
        <v>139</v>
      </c>
      <c r="X203" s="74" t="s">
        <v>139</v>
      </c>
      <c r="Y203" s="74" t="s">
        <v>139</v>
      </c>
      <c r="Z203" s="87" t="str">
        <f t="shared" si="10"/>
        <v>Suficiente</v>
      </c>
      <c r="AA203" s="77">
        <f>IF(Z203="Suficiente",1,0)</f>
        <v>1</v>
      </c>
      <c r="AB203" s="77">
        <f>IF(Z203="Deficiente",1,0)</f>
        <v>0</v>
      </c>
      <c r="AC203" s="223" t="str">
        <f>IF(SUM(R203:R227)&gt;=1,IF((SUM(R203:R227)/COUNTA(Q203:Q227))=1,IF(SUM(AA203:AA227)&gt;=1,IF(SUM(AA203:AA227)/(SUM(AA203:AA227)+SUM(AB203:AB227))=100%,"SI","NO"),"NO"),"NO"),"")</f>
        <v>NO</v>
      </c>
      <c r="AD203" s="226" t="str">
        <f>IF($N203=1,"b","")</f>
        <v/>
      </c>
      <c r="AE203" s="226" t="str">
        <f>IF($O203=1,"b","")</f>
        <v/>
      </c>
      <c r="AF203" s="212">
        <v>3</v>
      </c>
      <c r="AG203" s="212">
        <v>2</v>
      </c>
      <c r="AH203" s="215">
        <f>IF(OR($AD203="b",$AE203="b"),2,0)</f>
        <v>0</v>
      </c>
      <c r="AI203" s="215">
        <f>IF(AND($N203=1,$AF203=1,$O203=1,$AG203=1),1,0)</f>
        <v>0</v>
      </c>
      <c r="AJ203" s="203">
        <f>IF(AF203&lt;&gt;"",IF(AI203=1,1,IF(OR($AF203&gt;$N203,AND($AC203="SI",$AF203=$N203),AND($AC203="NO",$AF203&lt;&gt;$N203)),0,1)),0)</f>
        <v>1</v>
      </c>
      <c r="AK203" s="203">
        <f>IF(AG203&lt;&gt;"",IF(AI203=1,1,IF(OR(AG203&gt;O203,AND(AC203="SI",AG203=O203),AND(AC203="NO",AG203&lt;&gt;O203)),0,1)),0)</f>
        <v>1</v>
      </c>
      <c r="AL203" s="203">
        <f>IF(AC203&lt;&gt;"",(+AI203+AJ203+AK203),0)</f>
        <v>2</v>
      </c>
      <c r="AM203" s="206" t="str">
        <f>IF($AL203&gt;=2,IF(AND($AF203="",$AG203=""),"",IF(AND($AF203&gt;5,$AG203&gt;5),"I","")),"")</f>
        <v/>
      </c>
      <c r="AN203" s="206" t="str">
        <f>IF($AL203&gt;=2,IF(AND($AF203="",$AG203=""),"",IF(AND($AF203&lt;6,$AG203&gt;5),"II","")),"")</f>
        <v/>
      </c>
      <c r="AO203" s="206" t="str">
        <f>IF($AL203&gt;=2,IF(AND($AF203="",$AG203=""),"",IF(AND($AF203&lt;6,$AG203&lt;6),"III","")),"")</f>
        <v>III</v>
      </c>
      <c r="AP203" s="206" t="str">
        <f>IF($AL203&gt;=2,IF(AND($AF203="",$AG203=""),"",IF(AND($AF203&gt;5,$AG203&lt;6),"IV","")),"")</f>
        <v/>
      </c>
      <c r="AQ203" s="209" t="s">
        <v>150</v>
      </c>
      <c r="AR203" s="255" t="s">
        <v>497</v>
      </c>
    </row>
    <row r="204" spans="1:44" s="78" customFormat="1" ht="17.100000000000001" customHeight="1">
      <c r="A204" s="233"/>
      <c r="B204" s="236"/>
      <c r="C204" s="239"/>
      <c r="D204" s="236"/>
      <c r="E204" s="242"/>
      <c r="F204" s="236"/>
      <c r="G204" s="245"/>
      <c r="H204" s="194"/>
      <c r="I204" s="192"/>
      <c r="J204" s="194"/>
      <c r="K204" s="196"/>
      <c r="L204" s="196"/>
      <c r="M204" s="194"/>
      <c r="N204" s="213"/>
      <c r="O204" s="213"/>
      <c r="P204" s="219"/>
      <c r="Q204" s="196"/>
      <c r="R204" s="199"/>
      <c r="S204" s="79" t="s">
        <v>498</v>
      </c>
      <c r="T204" s="80"/>
      <c r="U204" s="81"/>
      <c r="V204" s="81"/>
      <c r="W204" s="81"/>
      <c r="X204" s="81"/>
      <c r="Y204" s="81"/>
      <c r="Z204" s="75" t="str">
        <f t="shared" si="10"/>
        <v/>
      </c>
      <c r="AA204" s="76">
        <f t="shared" si="12"/>
        <v>0</v>
      </c>
      <c r="AB204" s="76">
        <f t="shared" ref="AB204:AB227" si="13">IF(Z204="Deficiente",1,0)</f>
        <v>0</v>
      </c>
      <c r="AC204" s="224"/>
      <c r="AD204" s="227"/>
      <c r="AE204" s="227"/>
      <c r="AF204" s="213"/>
      <c r="AG204" s="213"/>
      <c r="AH204" s="216"/>
      <c r="AI204" s="216"/>
      <c r="AJ204" s="204"/>
      <c r="AK204" s="204"/>
      <c r="AL204" s="204"/>
      <c r="AM204" s="207"/>
      <c r="AN204" s="207"/>
      <c r="AO204" s="207"/>
      <c r="AP204" s="207"/>
      <c r="AQ204" s="210"/>
      <c r="AR204" s="202"/>
    </row>
    <row r="205" spans="1:44" s="78" customFormat="1" ht="17.100000000000001" customHeight="1">
      <c r="A205" s="233"/>
      <c r="B205" s="236"/>
      <c r="C205" s="239"/>
      <c r="D205" s="236"/>
      <c r="E205" s="242"/>
      <c r="F205" s="236"/>
      <c r="G205" s="245"/>
      <c r="H205" s="194"/>
      <c r="I205" s="192"/>
      <c r="J205" s="194"/>
      <c r="K205" s="196"/>
      <c r="L205" s="196"/>
      <c r="M205" s="194"/>
      <c r="N205" s="213"/>
      <c r="O205" s="213"/>
      <c r="P205" s="219"/>
      <c r="Q205" s="196"/>
      <c r="R205" s="199"/>
      <c r="S205" s="79" t="s">
        <v>499</v>
      </c>
      <c r="T205" s="80"/>
      <c r="U205" s="81"/>
      <c r="V205" s="81"/>
      <c r="W205" s="81"/>
      <c r="X205" s="81"/>
      <c r="Y205" s="81"/>
      <c r="Z205" s="75" t="str">
        <f t="shared" si="10"/>
        <v/>
      </c>
      <c r="AA205" s="76">
        <f t="shared" si="12"/>
        <v>0</v>
      </c>
      <c r="AB205" s="76">
        <f t="shared" si="13"/>
        <v>0</v>
      </c>
      <c r="AC205" s="224"/>
      <c r="AD205" s="227"/>
      <c r="AE205" s="227"/>
      <c r="AF205" s="213"/>
      <c r="AG205" s="213"/>
      <c r="AH205" s="216"/>
      <c r="AI205" s="216"/>
      <c r="AJ205" s="204"/>
      <c r="AK205" s="204"/>
      <c r="AL205" s="204"/>
      <c r="AM205" s="207"/>
      <c r="AN205" s="207"/>
      <c r="AO205" s="207"/>
      <c r="AP205" s="207"/>
      <c r="AQ205" s="210"/>
      <c r="AR205" s="202"/>
    </row>
    <row r="206" spans="1:44" s="78" customFormat="1" ht="17.100000000000001" customHeight="1">
      <c r="A206" s="233"/>
      <c r="B206" s="236"/>
      <c r="C206" s="239"/>
      <c r="D206" s="236"/>
      <c r="E206" s="242"/>
      <c r="F206" s="236"/>
      <c r="G206" s="245"/>
      <c r="H206" s="194"/>
      <c r="I206" s="192"/>
      <c r="J206" s="194"/>
      <c r="K206" s="196"/>
      <c r="L206" s="196"/>
      <c r="M206" s="194"/>
      <c r="N206" s="213"/>
      <c r="O206" s="213"/>
      <c r="P206" s="219"/>
      <c r="Q206" s="196"/>
      <c r="R206" s="199"/>
      <c r="S206" s="79" t="s">
        <v>500</v>
      </c>
      <c r="T206" s="80"/>
      <c r="U206" s="81"/>
      <c r="V206" s="81"/>
      <c r="W206" s="81"/>
      <c r="X206" s="81"/>
      <c r="Y206" s="81"/>
      <c r="Z206" s="75" t="str">
        <f t="shared" si="10"/>
        <v/>
      </c>
      <c r="AA206" s="76">
        <f t="shared" si="12"/>
        <v>0</v>
      </c>
      <c r="AB206" s="76">
        <f t="shared" si="13"/>
        <v>0</v>
      </c>
      <c r="AC206" s="224"/>
      <c r="AD206" s="227"/>
      <c r="AE206" s="227"/>
      <c r="AF206" s="213"/>
      <c r="AG206" s="213"/>
      <c r="AH206" s="216"/>
      <c r="AI206" s="216"/>
      <c r="AJ206" s="204"/>
      <c r="AK206" s="204"/>
      <c r="AL206" s="204"/>
      <c r="AM206" s="207"/>
      <c r="AN206" s="207"/>
      <c r="AO206" s="207"/>
      <c r="AP206" s="207"/>
      <c r="AQ206" s="210"/>
      <c r="AR206" s="202"/>
    </row>
    <row r="207" spans="1:44" s="78" customFormat="1" ht="17.100000000000001" customHeight="1">
      <c r="A207" s="233"/>
      <c r="B207" s="236"/>
      <c r="C207" s="239"/>
      <c r="D207" s="236"/>
      <c r="E207" s="242"/>
      <c r="F207" s="236"/>
      <c r="G207" s="245"/>
      <c r="H207" s="194"/>
      <c r="I207" s="192"/>
      <c r="J207" s="194"/>
      <c r="K207" s="196"/>
      <c r="L207" s="196"/>
      <c r="M207" s="194"/>
      <c r="N207" s="213"/>
      <c r="O207" s="213"/>
      <c r="P207" s="219"/>
      <c r="Q207" s="196"/>
      <c r="R207" s="199"/>
      <c r="S207" s="79" t="s">
        <v>501</v>
      </c>
      <c r="T207" s="80"/>
      <c r="U207" s="81"/>
      <c r="V207" s="81"/>
      <c r="W207" s="81"/>
      <c r="X207" s="81"/>
      <c r="Y207" s="81"/>
      <c r="Z207" s="75" t="str">
        <f t="shared" si="10"/>
        <v/>
      </c>
      <c r="AA207" s="76">
        <f t="shared" si="12"/>
        <v>0</v>
      </c>
      <c r="AB207" s="76">
        <f t="shared" si="13"/>
        <v>0</v>
      </c>
      <c r="AC207" s="224"/>
      <c r="AD207" s="227"/>
      <c r="AE207" s="227"/>
      <c r="AF207" s="213"/>
      <c r="AG207" s="213"/>
      <c r="AH207" s="216"/>
      <c r="AI207" s="216"/>
      <c r="AJ207" s="204"/>
      <c r="AK207" s="204"/>
      <c r="AL207" s="204"/>
      <c r="AM207" s="207"/>
      <c r="AN207" s="207"/>
      <c r="AO207" s="207"/>
      <c r="AP207" s="207"/>
      <c r="AQ207" s="210"/>
      <c r="AR207" s="202"/>
    </row>
    <row r="208" spans="1:44" s="78" customFormat="1" ht="17.100000000000001" customHeight="1">
      <c r="A208" s="233"/>
      <c r="B208" s="236"/>
      <c r="C208" s="239"/>
      <c r="D208" s="236"/>
      <c r="E208" s="242"/>
      <c r="F208" s="236"/>
      <c r="G208" s="245"/>
      <c r="H208" s="194"/>
      <c r="I208" s="192">
        <v>8.1999999999999993</v>
      </c>
      <c r="J208" s="229" t="s">
        <v>502</v>
      </c>
      <c r="K208" s="196" t="s">
        <v>162</v>
      </c>
      <c r="L208" s="196" t="s">
        <v>138</v>
      </c>
      <c r="M208" s="194"/>
      <c r="N208" s="213"/>
      <c r="O208" s="213"/>
      <c r="P208" s="219"/>
      <c r="Q208" s="196" t="s">
        <v>139</v>
      </c>
      <c r="R208" s="198">
        <f>IF(Q208="SI",1,IF(Q208="NO",3,0))</f>
        <v>1</v>
      </c>
      <c r="S208" s="79" t="s">
        <v>503</v>
      </c>
      <c r="T208" s="80" t="s">
        <v>504</v>
      </c>
      <c r="U208" s="81" t="s">
        <v>140</v>
      </c>
      <c r="V208" s="81" t="s">
        <v>139</v>
      </c>
      <c r="W208" s="81" t="s">
        <v>139</v>
      </c>
      <c r="X208" s="81" t="s">
        <v>139</v>
      </c>
      <c r="Y208" s="81" t="s">
        <v>139</v>
      </c>
      <c r="Z208" s="75" t="str">
        <f t="shared" si="10"/>
        <v>Suficiente</v>
      </c>
      <c r="AA208" s="76">
        <f t="shared" si="12"/>
        <v>1</v>
      </c>
      <c r="AB208" s="76">
        <f t="shared" si="13"/>
        <v>0</v>
      </c>
      <c r="AC208" s="224"/>
      <c r="AD208" s="227"/>
      <c r="AE208" s="227"/>
      <c r="AF208" s="213"/>
      <c r="AG208" s="213"/>
      <c r="AH208" s="216"/>
      <c r="AI208" s="216"/>
      <c r="AJ208" s="204"/>
      <c r="AK208" s="204"/>
      <c r="AL208" s="204"/>
      <c r="AM208" s="207"/>
      <c r="AN208" s="207"/>
      <c r="AO208" s="207"/>
      <c r="AP208" s="207"/>
      <c r="AQ208" s="210"/>
      <c r="AR208" s="201" t="s">
        <v>505</v>
      </c>
    </row>
    <row r="209" spans="1:44" s="78" customFormat="1" ht="17.100000000000001" customHeight="1">
      <c r="A209" s="233"/>
      <c r="B209" s="236"/>
      <c r="C209" s="239"/>
      <c r="D209" s="236"/>
      <c r="E209" s="242"/>
      <c r="F209" s="236"/>
      <c r="G209" s="245"/>
      <c r="H209" s="194"/>
      <c r="I209" s="192"/>
      <c r="J209" s="194"/>
      <c r="K209" s="196"/>
      <c r="L209" s="196"/>
      <c r="M209" s="194"/>
      <c r="N209" s="213"/>
      <c r="O209" s="213"/>
      <c r="P209" s="219"/>
      <c r="Q209" s="196"/>
      <c r="R209" s="199"/>
      <c r="S209" s="79" t="s">
        <v>506</v>
      </c>
      <c r="T209" s="80"/>
      <c r="U209" s="81"/>
      <c r="V209" s="81"/>
      <c r="W209" s="81"/>
      <c r="X209" s="81"/>
      <c r="Y209" s="81"/>
      <c r="Z209" s="75" t="str">
        <f t="shared" si="10"/>
        <v/>
      </c>
      <c r="AA209" s="76">
        <f t="shared" si="12"/>
        <v>0</v>
      </c>
      <c r="AB209" s="76">
        <f t="shared" si="13"/>
        <v>0</v>
      </c>
      <c r="AC209" s="224"/>
      <c r="AD209" s="227"/>
      <c r="AE209" s="227"/>
      <c r="AF209" s="213"/>
      <c r="AG209" s="213"/>
      <c r="AH209" s="216"/>
      <c r="AI209" s="216"/>
      <c r="AJ209" s="204"/>
      <c r="AK209" s="204"/>
      <c r="AL209" s="204"/>
      <c r="AM209" s="207"/>
      <c r="AN209" s="207"/>
      <c r="AO209" s="207"/>
      <c r="AP209" s="207"/>
      <c r="AQ209" s="210"/>
      <c r="AR209" s="202"/>
    </row>
    <row r="210" spans="1:44" s="78" customFormat="1" ht="17.100000000000001" customHeight="1">
      <c r="A210" s="233"/>
      <c r="B210" s="236"/>
      <c r="C210" s="239"/>
      <c r="D210" s="236"/>
      <c r="E210" s="242"/>
      <c r="F210" s="236"/>
      <c r="G210" s="245"/>
      <c r="H210" s="194"/>
      <c r="I210" s="192"/>
      <c r="J210" s="194"/>
      <c r="K210" s="196"/>
      <c r="L210" s="196"/>
      <c r="M210" s="194"/>
      <c r="N210" s="213"/>
      <c r="O210" s="213"/>
      <c r="P210" s="219"/>
      <c r="Q210" s="196"/>
      <c r="R210" s="199"/>
      <c r="S210" s="79" t="s">
        <v>507</v>
      </c>
      <c r="T210" s="80"/>
      <c r="U210" s="81"/>
      <c r="V210" s="81"/>
      <c r="W210" s="81"/>
      <c r="X210" s="81"/>
      <c r="Y210" s="81"/>
      <c r="Z210" s="75" t="str">
        <f t="shared" si="10"/>
        <v/>
      </c>
      <c r="AA210" s="76">
        <f t="shared" si="12"/>
        <v>0</v>
      </c>
      <c r="AB210" s="76">
        <f t="shared" si="13"/>
        <v>0</v>
      </c>
      <c r="AC210" s="224"/>
      <c r="AD210" s="227"/>
      <c r="AE210" s="227"/>
      <c r="AF210" s="213"/>
      <c r="AG210" s="213"/>
      <c r="AH210" s="216"/>
      <c r="AI210" s="216"/>
      <c r="AJ210" s="204"/>
      <c r="AK210" s="204"/>
      <c r="AL210" s="204"/>
      <c r="AM210" s="207"/>
      <c r="AN210" s="207"/>
      <c r="AO210" s="207"/>
      <c r="AP210" s="207"/>
      <c r="AQ210" s="210"/>
      <c r="AR210" s="202"/>
    </row>
    <row r="211" spans="1:44" s="78" customFormat="1" ht="17.100000000000001" customHeight="1">
      <c r="A211" s="233"/>
      <c r="B211" s="236"/>
      <c r="C211" s="239"/>
      <c r="D211" s="236"/>
      <c r="E211" s="242"/>
      <c r="F211" s="236"/>
      <c r="G211" s="245"/>
      <c r="H211" s="194"/>
      <c r="I211" s="192"/>
      <c r="J211" s="194"/>
      <c r="K211" s="196"/>
      <c r="L211" s="196"/>
      <c r="M211" s="194"/>
      <c r="N211" s="213"/>
      <c r="O211" s="213"/>
      <c r="P211" s="219"/>
      <c r="Q211" s="196"/>
      <c r="R211" s="199"/>
      <c r="S211" s="79" t="s">
        <v>508</v>
      </c>
      <c r="T211" s="80"/>
      <c r="U211" s="81"/>
      <c r="V211" s="81"/>
      <c r="W211" s="81"/>
      <c r="X211" s="81"/>
      <c r="Y211" s="81"/>
      <c r="Z211" s="75" t="str">
        <f t="shared" si="10"/>
        <v/>
      </c>
      <c r="AA211" s="76">
        <f t="shared" si="12"/>
        <v>0</v>
      </c>
      <c r="AB211" s="76">
        <f t="shared" si="13"/>
        <v>0</v>
      </c>
      <c r="AC211" s="224"/>
      <c r="AD211" s="227"/>
      <c r="AE211" s="227"/>
      <c r="AF211" s="213"/>
      <c r="AG211" s="213"/>
      <c r="AH211" s="216"/>
      <c r="AI211" s="216"/>
      <c r="AJ211" s="204"/>
      <c r="AK211" s="204"/>
      <c r="AL211" s="204"/>
      <c r="AM211" s="207"/>
      <c r="AN211" s="207"/>
      <c r="AO211" s="207"/>
      <c r="AP211" s="207"/>
      <c r="AQ211" s="210"/>
      <c r="AR211" s="202"/>
    </row>
    <row r="212" spans="1:44" s="78" customFormat="1" ht="17.100000000000001" customHeight="1">
      <c r="A212" s="233"/>
      <c r="B212" s="236"/>
      <c r="C212" s="239"/>
      <c r="D212" s="236"/>
      <c r="E212" s="242"/>
      <c r="F212" s="236"/>
      <c r="G212" s="245"/>
      <c r="H212" s="194"/>
      <c r="I212" s="192"/>
      <c r="J212" s="194"/>
      <c r="K212" s="196"/>
      <c r="L212" s="196"/>
      <c r="M212" s="194"/>
      <c r="N212" s="213"/>
      <c r="O212" s="213"/>
      <c r="P212" s="219"/>
      <c r="Q212" s="196"/>
      <c r="R212" s="199"/>
      <c r="S212" s="79" t="s">
        <v>509</v>
      </c>
      <c r="T212" s="80"/>
      <c r="U212" s="81"/>
      <c r="V212" s="81"/>
      <c r="W212" s="81"/>
      <c r="X212" s="81"/>
      <c r="Y212" s="81"/>
      <c r="Z212" s="75" t="str">
        <f t="shared" si="10"/>
        <v/>
      </c>
      <c r="AA212" s="76">
        <f t="shared" si="12"/>
        <v>0</v>
      </c>
      <c r="AB212" s="76">
        <f t="shared" si="13"/>
        <v>0</v>
      </c>
      <c r="AC212" s="224"/>
      <c r="AD212" s="227"/>
      <c r="AE212" s="227"/>
      <c r="AF212" s="213"/>
      <c r="AG212" s="213"/>
      <c r="AH212" s="216"/>
      <c r="AI212" s="216"/>
      <c r="AJ212" s="204"/>
      <c r="AK212" s="204"/>
      <c r="AL212" s="204"/>
      <c r="AM212" s="207"/>
      <c r="AN212" s="207"/>
      <c r="AO212" s="207"/>
      <c r="AP212" s="207"/>
      <c r="AQ212" s="210"/>
      <c r="AR212" s="202"/>
    </row>
    <row r="213" spans="1:44" s="78" customFormat="1" ht="17.100000000000001" customHeight="1">
      <c r="A213" s="233"/>
      <c r="B213" s="236"/>
      <c r="C213" s="239"/>
      <c r="D213" s="236"/>
      <c r="E213" s="242"/>
      <c r="F213" s="236"/>
      <c r="G213" s="245"/>
      <c r="H213" s="194"/>
      <c r="I213" s="192">
        <v>8.3000000000000007</v>
      </c>
      <c r="J213" s="229" t="s">
        <v>510</v>
      </c>
      <c r="K213" s="196" t="s">
        <v>137</v>
      </c>
      <c r="L213" s="196" t="s">
        <v>138</v>
      </c>
      <c r="M213" s="194"/>
      <c r="N213" s="213"/>
      <c r="O213" s="213"/>
      <c r="P213" s="219"/>
      <c r="Q213" s="196" t="s">
        <v>139</v>
      </c>
      <c r="R213" s="198">
        <f>IF(Q213="SI",1,IF(Q213="NO",3,0))</f>
        <v>1</v>
      </c>
      <c r="S213" s="79" t="s">
        <v>511</v>
      </c>
      <c r="T213" s="80" t="s">
        <v>512</v>
      </c>
      <c r="U213" s="81" t="s">
        <v>140</v>
      </c>
      <c r="V213" s="81" t="s">
        <v>147</v>
      </c>
      <c r="W213" s="81" t="s">
        <v>147</v>
      </c>
      <c r="X213" s="81" t="s">
        <v>147</v>
      </c>
      <c r="Y213" s="81" t="s">
        <v>147</v>
      </c>
      <c r="Z213" s="75" t="str">
        <f t="shared" si="10"/>
        <v>Deficiente</v>
      </c>
      <c r="AA213" s="76">
        <f t="shared" si="12"/>
        <v>0</v>
      </c>
      <c r="AB213" s="76">
        <f t="shared" si="13"/>
        <v>1</v>
      </c>
      <c r="AC213" s="224"/>
      <c r="AD213" s="227"/>
      <c r="AE213" s="227"/>
      <c r="AF213" s="213"/>
      <c r="AG213" s="213"/>
      <c r="AH213" s="216"/>
      <c r="AI213" s="216"/>
      <c r="AJ213" s="204"/>
      <c r="AK213" s="204"/>
      <c r="AL213" s="204"/>
      <c r="AM213" s="207"/>
      <c r="AN213" s="207"/>
      <c r="AO213" s="207"/>
      <c r="AP213" s="207"/>
      <c r="AQ213" s="210"/>
      <c r="AR213" s="201" t="s">
        <v>513</v>
      </c>
    </row>
    <row r="214" spans="1:44" s="78" customFormat="1" ht="17.100000000000001" customHeight="1">
      <c r="A214" s="233"/>
      <c r="B214" s="236"/>
      <c r="C214" s="239"/>
      <c r="D214" s="236"/>
      <c r="E214" s="242"/>
      <c r="F214" s="236"/>
      <c r="G214" s="245"/>
      <c r="H214" s="194"/>
      <c r="I214" s="192"/>
      <c r="J214" s="194"/>
      <c r="K214" s="196"/>
      <c r="L214" s="196"/>
      <c r="M214" s="194"/>
      <c r="N214" s="213"/>
      <c r="O214" s="213"/>
      <c r="P214" s="219"/>
      <c r="Q214" s="196"/>
      <c r="R214" s="199"/>
      <c r="S214" s="79" t="s">
        <v>514</v>
      </c>
      <c r="T214" s="80"/>
      <c r="U214" s="81"/>
      <c r="V214" s="81"/>
      <c r="W214" s="81"/>
      <c r="X214" s="81"/>
      <c r="Y214" s="81"/>
      <c r="Z214" s="75" t="str">
        <f t="shared" si="10"/>
        <v/>
      </c>
      <c r="AA214" s="76">
        <f t="shared" si="12"/>
        <v>0</v>
      </c>
      <c r="AB214" s="76">
        <f t="shared" si="13"/>
        <v>0</v>
      </c>
      <c r="AC214" s="224"/>
      <c r="AD214" s="227"/>
      <c r="AE214" s="227"/>
      <c r="AF214" s="213"/>
      <c r="AG214" s="213"/>
      <c r="AH214" s="216"/>
      <c r="AI214" s="216"/>
      <c r="AJ214" s="204"/>
      <c r="AK214" s="204"/>
      <c r="AL214" s="204"/>
      <c r="AM214" s="207"/>
      <c r="AN214" s="207"/>
      <c r="AO214" s="207"/>
      <c r="AP214" s="207"/>
      <c r="AQ214" s="210"/>
      <c r="AR214" s="202"/>
    </row>
    <row r="215" spans="1:44" s="78" customFormat="1" ht="17.100000000000001" customHeight="1">
      <c r="A215" s="233"/>
      <c r="B215" s="236"/>
      <c r="C215" s="239"/>
      <c r="D215" s="236"/>
      <c r="E215" s="242"/>
      <c r="F215" s="236"/>
      <c r="G215" s="245"/>
      <c r="H215" s="194"/>
      <c r="I215" s="192"/>
      <c r="J215" s="194"/>
      <c r="K215" s="196"/>
      <c r="L215" s="196"/>
      <c r="M215" s="194"/>
      <c r="N215" s="213"/>
      <c r="O215" s="213"/>
      <c r="P215" s="219"/>
      <c r="Q215" s="196"/>
      <c r="R215" s="199"/>
      <c r="S215" s="79" t="s">
        <v>515</v>
      </c>
      <c r="T215" s="80"/>
      <c r="U215" s="81"/>
      <c r="V215" s="81"/>
      <c r="W215" s="81"/>
      <c r="X215" s="81"/>
      <c r="Y215" s="81"/>
      <c r="Z215" s="75" t="str">
        <f t="shared" si="10"/>
        <v/>
      </c>
      <c r="AA215" s="76">
        <f t="shared" si="12"/>
        <v>0</v>
      </c>
      <c r="AB215" s="76">
        <f t="shared" si="13"/>
        <v>0</v>
      </c>
      <c r="AC215" s="224"/>
      <c r="AD215" s="227"/>
      <c r="AE215" s="227"/>
      <c r="AF215" s="213"/>
      <c r="AG215" s="213"/>
      <c r="AH215" s="216"/>
      <c r="AI215" s="216"/>
      <c r="AJ215" s="204"/>
      <c r="AK215" s="204"/>
      <c r="AL215" s="204"/>
      <c r="AM215" s="207"/>
      <c r="AN215" s="207"/>
      <c r="AO215" s="207"/>
      <c r="AP215" s="207"/>
      <c r="AQ215" s="210"/>
      <c r="AR215" s="202"/>
    </row>
    <row r="216" spans="1:44" s="78" customFormat="1" ht="17.100000000000001" customHeight="1">
      <c r="A216" s="233"/>
      <c r="B216" s="236"/>
      <c r="C216" s="239"/>
      <c r="D216" s="236"/>
      <c r="E216" s="242"/>
      <c r="F216" s="236"/>
      <c r="G216" s="245"/>
      <c r="H216" s="194"/>
      <c r="I216" s="192"/>
      <c r="J216" s="194"/>
      <c r="K216" s="196"/>
      <c r="L216" s="196"/>
      <c r="M216" s="194"/>
      <c r="N216" s="213"/>
      <c r="O216" s="213"/>
      <c r="P216" s="219"/>
      <c r="Q216" s="196"/>
      <c r="R216" s="199"/>
      <c r="S216" s="79" t="s">
        <v>516</v>
      </c>
      <c r="T216" s="80"/>
      <c r="U216" s="81"/>
      <c r="V216" s="81"/>
      <c r="W216" s="81"/>
      <c r="X216" s="81"/>
      <c r="Y216" s="81"/>
      <c r="Z216" s="75" t="str">
        <f t="shared" si="10"/>
        <v/>
      </c>
      <c r="AA216" s="76">
        <f t="shared" si="12"/>
        <v>0</v>
      </c>
      <c r="AB216" s="76">
        <f t="shared" si="13"/>
        <v>0</v>
      </c>
      <c r="AC216" s="224"/>
      <c r="AD216" s="227"/>
      <c r="AE216" s="227"/>
      <c r="AF216" s="213"/>
      <c r="AG216" s="213"/>
      <c r="AH216" s="216"/>
      <c r="AI216" s="216"/>
      <c r="AJ216" s="204"/>
      <c r="AK216" s="204"/>
      <c r="AL216" s="204"/>
      <c r="AM216" s="207"/>
      <c r="AN216" s="207"/>
      <c r="AO216" s="207"/>
      <c r="AP216" s="207"/>
      <c r="AQ216" s="210"/>
      <c r="AR216" s="202"/>
    </row>
    <row r="217" spans="1:44" s="78" customFormat="1" ht="17.100000000000001" customHeight="1">
      <c r="A217" s="233"/>
      <c r="B217" s="236"/>
      <c r="C217" s="239"/>
      <c r="D217" s="236"/>
      <c r="E217" s="242"/>
      <c r="F217" s="236"/>
      <c r="G217" s="245"/>
      <c r="H217" s="194"/>
      <c r="I217" s="192"/>
      <c r="J217" s="194"/>
      <c r="K217" s="196"/>
      <c r="L217" s="196"/>
      <c r="M217" s="194"/>
      <c r="N217" s="213"/>
      <c r="O217" s="213"/>
      <c r="P217" s="219"/>
      <c r="Q217" s="196"/>
      <c r="R217" s="199"/>
      <c r="S217" s="79" t="s">
        <v>517</v>
      </c>
      <c r="T217" s="80"/>
      <c r="U217" s="81"/>
      <c r="V217" s="81"/>
      <c r="W217" s="81"/>
      <c r="X217" s="81"/>
      <c r="Y217" s="81"/>
      <c r="Z217" s="75" t="str">
        <f t="shared" si="10"/>
        <v/>
      </c>
      <c r="AA217" s="76">
        <f t="shared" si="12"/>
        <v>0</v>
      </c>
      <c r="AB217" s="76">
        <f t="shared" si="13"/>
        <v>0</v>
      </c>
      <c r="AC217" s="224"/>
      <c r="AD217" s="227"/>
      <c r="AE217" s="227"/>
      <c r="AF217" s="213"/>
      <c r="AG217" s="213"/>
      <c r="AH217" s="216"/>
      <c r="AI217" s="216"/>
      <c r="AJ217" s="204"/>
      <c r="AK217" s="204"/>
      <c r="AL217" s="204"/>
      <c r="AM217" s="207"/>
      <c r="AN217" s="207"/>
      <c r="AO217" s="207"/>
      <c r="AP217" s="207"/>
      <c r="AQ217" s="210"/>
      <c r="AR217" s="202"/>
    </row>
    <row r="218" spans="1:44" s="78" customFormat="1" ht="17.100000000000001" customHeight="1">
      <c r="A218" s="233"/>
      <c r="B218" s="236"/>
      <c r="C218" s="239"/>
      <c r="D218" s="236"/>
      <c r="E218" s="242"/>
      <c r="F218" s="236"/>
      <c r="G218" s="245"/>
      <c r="H218" s="194"/>
      <c r="I218" s="192">
        <v>8.4</v>
      </c>
      <c r="J218" s="229" t="s">
        <v>518</v>
      </c>
      <c r="K218" s="196" t="s">
        <v>137</v>
      </c>
      <c r="L218" s="196" t="s">
        <v>138</v>
      </c>
      <c r="M218" s="194"/>
      <c r="N218" s="213"/>
      <c r="O218" s="213"/>
      <c r="P218" s="219"/>
      <c r="Q218" s="196" t="s">
        <v>139</v>
      </c>
      <c r="R218" s="198">
        <f>IF(Q218="SI",1,IF(Q218="NO",3,0))</f>
        <v>1</v>
      </c>
      <c r="S218" s="79" t="s">
        <v>519</v>
      </c>
      <c r="T218" s="80" t="s">
        <v>520</v>
      </c>
      <c r="U218" s="81" t="s">
        <v>140</v>
      </c>
      <c r="V218" s="81" t="s">
        <v>139</v>
      </c>
      <c r="W218" s="81" t="s">
        <v>139</v>
      </c>
      <c r="X218" s="81" t="s">
        <v>139</v>
      </c>
      <c r="Y218" s="81" t="s">
        <v>139</v>
      </c>
      <c r="Z218" s="75" t="str">
        <f t="shared" si="10"/>
        <v>Suficiente</v>
      </c>
      <c r="AA218" s="76">
        <f t="shared" si="12"/>
        <v>1</v>
      </c>
      <c r="AB218" s="76">
        <f t="shared" si="13"/>
        <v>0</v>
      </c>
      <c r="AC218" s="224"/>
      <c r="AD218" s="227"/>
      <c r="AE218" s="227"/>
      <c r="AF218" s="213"/>
      <c r="AG218" s="213"/>
      <c r="AH218" s="216"/>
      <c r="AI218" s="216"/>
      <c r="AJ218" s="204"/>
      <c r="AK218" s="204"/>
      <c r="AL218" s="204"/>
      <c r="AM218" s="207"/>
      <c r="AN218" s="207"/>
      <c r="AO218" s="207"/>
      <c r="AP218" s="207"/>
      <c r="AQ218" s="210"/>
      <c r="AR218" s="201" t="s">
        <v>521</v>
      </c>
    </row>
    <row r="219" spans="1:44" s="78" customFormat="1" ht="17.100000000000001" customHeight="1">
      <c r="A219" s="233"/>
      <c r="B219" s="236"/>
      <c r="C219" s="239"/>
      <c r="D219" s="236"/>
      <c r="E219" s="242"/>
      <c r="F219" s="236"/>
      <c r="G219" s="245"/>
      <c r="H219" s="194"/>
      <c r="I219" s="192"/>
      <c r="J219" s="194"/>
      <c r="K219" s="196"/>
      <c r="L219" s="196"/>
      <c r="M219" s="194"/>
      <c r="N219" s="213"/>
      <c r="O219" s="213"/>
      <c r="P219" s="219"/>
      <c r="Q219" s="196"/>
      <c r="R219" s="199"/>
      <c r="S219" s="79" t="s">
        <v>522</v>
      </c>
      <c r="T219" s="80"/>
      <c r="U219" s="81"/>
      <c r="V219" s="81"/>
      <c r="W219" s="81"/>
      <c r="X219" s="81"/>
      <c r="Y219" s="81"/>
      <c r="Z219" s="75" t="str">
        <f t="shared" si="10"/>
        <v/>
      </c>
      <c r="AA219" s="76">
        <f t="shared" si="12"/>
        <v>0</v>
      </c>
      <c r="AB219" s="76">
        <f t="shared" si="13"/>
        <v>0</v>
      </c>
      <c r="AC219" s="224"/>
      <c r="AD219" s="227"/>
      <c r="AE219" s="227"/>
      <c r="AF219" s="213"/>
      <c r="AG219" s="213"/>
      <c r="AH219" s="216"/>
      <c r="AI219" s="216"/>
      <c r="AJ219" s="204"/>
      <c r="AK219" s="204"/>
      <c r="AL219" s="204"/>
      <c r="AM219" s="207"/>
      <c r="AN219" s="207"/>
      <c r="AO219" s="207"/>
      <c r="AP219" s="207"/>
      <c r="AQ219" s="210"/>
      <c r="AR219" s="202"/>
    </row>
    <row r="220" spans="1:44" s="78" customFormat="1" ht="17.100000000000001" customHeight="1">
      <c r="A220" s="233"/>
      <c r="B220" s="236"/>
      <c r="C220" s="239"/>
      <c r="D220" s="236"/>
      <c r="E220" s="242"/>
      <c r="F220" s="236"/>
      <c r="G220" s="245"/>
      <c r="H220" s="194"/>
      <c r="I220" s="192"/>
      <c r="J220" s="194"/>
      <c r="K220" s="196"/>
      <c r="L220" s="196"/>
      <c r="M220" s="194"/>
      <c r="N220" s="213"/>
      <c r="O220" s="213"/>
      <c r="P220" s="219"/>
      <c r="Q220" s="196"/>
      <c r="R220" s="199"/>
      <c r="S220" s="79" t="s">
        <v>523</v>
      </c>
      <c r="T220" s="80"/>
      <c r="U220" s="81"/>
      <c r="V220" s="81"/>
      <c r="W220" s="81"/>
      <c r="X220" s="81"/>
      <c r="Y220" s="81"/>
      <c r="Z220" s="75" t="str">
        <f t="shared" si="10"/>
        <v/>
      </c>
      <c r="AA220" s="76">
        <f t="shared" si="12"/>
        <v>0</v>
      </c>
      <c r="AB220" s="76">
        <f t="shared" si="13"/>
        <v>0</v>
      </c>
      <c r="AC220" s="224"/>
      <c r="AD220" s="227"/>
      <c r="AE220" s="227"/>
      <c r="AF220" s="213"/>
      <c r="AG220" s="213"/>
      <c r="AH220" s="216"/>
      <c r="AI220" s="216"/>
      <c r="AJ220" s="204"/>
      <c r="AK220" s="204"/>
      <c r="AL220" s="204"/>
      <c r="AM220" s="207"/>
      <c r="AN220" s="207"/>
      <c r="AO220" s="207"/>
      <c r="AP220" s="207"/>
      <c r="AQ220" s="210"/>
      <c r="AR220" s="202"/>
    </row>
    <row r="221" spans="1:44" s="78" customFormat="1" ht="17.100000000000001" customHeight="1">
      <c r="A221" s="233"/>
      <c r="B221" s="236"/>
      <c r="C221" s="239"/>
      <c r="D221" s="236"/>
      <c r="E221" s="242"/>
      <c r="F221" s="236"/>
      <c r="G221" s="245"/>
      <c r="H221" s="194"/>
      <c r="I221" s="192"/>
      <c r="J221" s="194"/>
      <c r="K221" s="196"/>
      <c r="L221" s="196"/>
      <c r="M221" s="194"/>
      <c r="N221" s="213"/>
      <c r="O221" s="213"/>
      <c r="P221" s="219"/>
      <c r="Q221" s="196"/>
      <c r="R221" s="199"/>
      <c r="S221" s="79" t="s">
        <v>524</v>
      </c>
      <c r="T221" s="80"/>
      <c r="U221" s="81"/>
      <c r="V221" s="81"/>
      <c r="W221" s="81"/>
      <c r="X221" s="81"/>
      <c r="Y221" s="81"/>
      <c r="Z221" s="75" t="str">
        <f t="shared" ref="Z221:Z284" si="14">IF($T221&lt;&gt;"",IF(AND(V221="SI",W221="SI",X221="SI",Y221="SI"),"Suficiente",IF(OR(V221="NO",W221="NO",X221="NO",Y221="NO"),"Deficiente",IF(OR(V221="",W221="",X221="",Y221=""),"Falta Valorar el Control",""))),"")</f>
        <v/>
      </c>
      <c r="AA221" s="76">
        <f t="shared" si="12"/>
        <v>0</v>
      </c>
      <c r="AB221" s="76">
        <f t="shared" si="13"/>
        <v>0</v>
      </c>
      <c r="AC221" s="224"/>
      <c r="AD221" s="227"/>
      <c r="AE221" s="227"/>
      <c r="AF221" s="213"/>
      <c r="AG221" s="213"/>
      <c r="AH221" s="216"/>
      <c r="AI221" s="216"/>
      <c r="AJ221" s="204"/>
      <c r="AK221" s="204"/>
      <c r="AL221" s="204"/>
      <c r="AM221" s="207"/>
      <c r="AN221" s="207"/>
      <c r="AO221" s="207"/>
      <c r="AP221" s="207"/>
      <c r="AQ221" s="210"/>
      <c r="AR221" s="202"/>
    </row>
    <row r="222" spans="1:44" s="78" customFormat="1" ht="17.100000000000001" customHeight="1">
      <c r="A222" s="233"/>
      <c r="B222" s="236"/>
      <c r="C222" s="239"/>
      <c r="D222" s="236"/>
      <c r="E222" s="242"/>
      <c r="F222" s="236"/>
      <c r="G222" s="245"/>
      <c r="H222" s="194"/>
      <c r="I222" s="192"/>
      <c r="J222" s="194"/>
      <c r="K222" s="196"/>
      <c r="L222" s="196"/>
      <c r="M222" s="194"/>
      <c r="N222" s="213"/>
      <c r="O222" s="213"/>
      <c r="P222" s="219"/>
      <c r="Q222" s="196"/>
      <c r="R222" s="199"/>
      <c r="S222" s="79" t="s">
        <v>525</v>
      </c>
      <c r="T222" s="80"/>
      <c r="U222" s="81"/>
      <c r="V222" s="81"/>
      <c r="W222" s="81"/>
      <c r="X222" s="81"/>
      <c r="Y222" s="81"/>
      <c r="Z222" s="75" t="str">
        <f t="shared" si="14"/>
        <v/>
      </c>
      <c r="AA222" s="76">
        <f t="shared" si="12"/>
        <v>0</v>
      </c>
      <c r="AB222" s="76">
        <f t="shared" si="13"/>
        <v>0</v>
      </c>
      <c r="AC222" s="224"/>
      <c r="AD222" s="227"/>
      <c r="AE222" s="227"/>
      <c r="AF222" s="213"/>
      <c r="AG222" s="213"/>
      <c r="AH222" s="216"/>
      <c r="AI222" s="216"/>
      <c r="AJ222" s="204"/>
      <c r="AK222" s="204"/>
      <c r="AL222" s="204"/>
      <c r="AM222" s="207"/>
      <c r="AN222" s="207"/>
      <c r="AO222" s="207"/>
      <c r="AP222" s="207"/>
      <c r="AQ222" s="210"/>
      <c r="AR222" s="202"/>
    </row>
    <row r="223" spans="1:44" s="78" customFormat="1" ht="17.100000000000001" customHeight="1">
      <c r="A223" s="233"/>
      <c r="B223" s="236"/>
      <c r="C223" s="239"/>
      <c r="D223" s="236"/>
      <c r="E223" s="242"/>
      <c r="F223" s="236"/>
      <c r="G223" s="245"/>
      <c r="H223" s="194"/>
      <c r="I223" s="192">
        <v>8.5</v>
      </c>
      <c r="J223" s="229"/>
      <c r="K223" s="196"/>
      <c r="L223" s="196"/>
      <c r="M223" s="194"/>
      <c r="N223" s="213"/>
      <c r="O223" s="213"/>
      <c r="P223" s="219"/>
      <c r="Q223" s="196"/>
      <c r="R223" s="198">
        <f>IF(Q223="SI",1,IF(Q223="NO",3,0))</f>
        <v>0</v>
      </c>
      <c r="S223" s="79" t="s">
        <v>526</v>
      </c>
      <c r="T223" s="80"/>
      <c r="U223" s="81"/>
      <c r="V223" s="81"/>
      <c r="W223" s="81"/>
      <c r="X223" s="81"/>
      <c r="Y223" s="81"/>
      <c r="Z223" s="75" t="str">
        <f t="shared" si="14"/>
        <v/>
      </c>
      <c r="AA223" s="76">
        <f t="shared" si="12"/>
        <v>0</v>
      </c>
      <c r="AB223" s="76">
        <f t="shared" si="13"/>
        <v>0</v>
      </c>
      <c r="AC223" s="224"/>
      <c r="AD223" s="227"/>
      <c r="AE223" s="227"/>
      <c r="AF223" s="213"/>
      <c r="AG223" s="213"/>
      <c r="AH223" s="216"/>
      <c r="AI223" s="216"/>
      <c r="AJ223" s="204"/>
      <c r="AK223" s="204"/>
      <c r="AL223" s="204"/>
      <c r="AM223" s="207"/>
      <c r="AN223" s="207"/>
      <c r="AO223" s="207"/>
      <c r="AP223" s="207"/>
      <c r="AQ223" s="210"/>
      <c r="AR223" s="201"/>
    </row>
    <row r="224" spans="1:44" s="78" customFormat="1" ht="17.100000000000001" customHeight="1">
      <c r="A224" s="233"/>
      <c r="B224" s="236"/>
      <c r="C224" s="239"/>
      <c r="D224" s="236"/>
      <c r="E224" s="242"/>
      <c r="F224" s="236"/>
      <c r="G224" s="245"/>
      <c r="H224" s="194"/>
      <c r="I224" s="192"/>
      <c r="J224" s="194"/>
      <c r="K224" s="196"/>
      <c r="L224" s="196"/>
      <c r="M224" s="194"/>
      <c r="N224" s="213"/>
      <c r="O224" s="213"/>
      <c r="P224" s="219"/>
      <c r="Q224" s="196"/>
      <c r="R224" s="199"/>
      <c r="S224" s="79" t="s">
        <v>527</v>
      </c>
      <c r="T224" s="80"/>
      <c r="U224" s="81"/>
      <c r="V224" s="81"/>
      <c r="W224" s="81"/>
      <c r="X224" s="81"/>
      <c r="Y224" s="81"/>
      <c r="Z224" s="75" t="str">
        <f t="shared" si="14"/>
        <v/>
      </c>
      <c r="AA224" s="76">
        <f t="shared" si="12"/>
        <v>0</v>
      </c>
      <c r="AB224" s="76">
        <f t="shared" si="13"/>
        <v>0</v>
      </c>
      <c r="AC224" s="224"/>
      <c r="AD224" s="227"/>
      <c r="AE224" s="227"/>
      <c r="AF224" s="213"/>
      <c r="AG224" s="213"/>
      <c r="AH224" s="216"/>
      <c r="AI224" s="216"/>
      <c r="AJ224" s="204"/>
      <c r="AK224" s="204"/>
      <c r="AL224" s="204"/>
      <c r="AM224" s="207"/>
      <c r="AN224" s="207"/>
      <c r="AO224" s="207"/>
      <c r="AP224" s="207"/>
      <c r="AQ224" s="210"/>
      <c r="AR224" s="202"/>
    </row>
    <row r="225" spans="1:44" s="78" customFormat="1" ht="17.100000000000001" customHeight="1">
      <c r="A225" s="233"/>
      <c r="B225" s="236"/>
      <c r="C225" s="239"/>
      <c r="D225" s="236"/>
      <c r="E225" s="242"/>
      <c r="F225" s="236"/>
      <c r="G225" s="245"/>
      <c r="H225" s="194"/>
      <c r="I225" s="192"/>
      <c r="J225" s="194"/>
      <c r="K225" s="196"/>
      <c r="L225" s="196"/>
      <c r="M225" s="194"/>
      <c r="N225" s="213"/>
      <c r="O225" s="213"/>
      <c r="P225" s="219"/>
      <c r="Q225" s="196"/>
      <c r="R225" s="199"/>
      <c r="S225" s="79" t="s">
        <v>528</v>
      </c>
      <c r="T225" s="80"/>
      <c r="U225" s="81"/>
      <c r="V225" s="81"/>
      <c r="W225" s="81"/>
      <c r="X225" s="81"/>
      <c r="Y225" s="81"/>
      <c r="Z225" s="75" t="str">
        <f t="shared" si="14"/>
        <v/>
      </c>
      <c r="AA225" s="76">
        <f t="shared" si="12"/>
        <v>0</v>
      </c>
      <c r="AB225" s="76">
        <f t="shared" si="13"/>
        <v>0</v>
      </c>
      <c r="AC225" s="224"/>
      <c r="AD225" s="227"/>
      <c r="AE225" s="227"/>
      <c r="AF225" s="213"/>
      <c r="AG225" s="213"/>
      <c r="AH225" s="216"/>
      <c r="AI225" s="216"/>
      <c r="AJ225" s="204"/>
      <c r="AK225" s="204"/>
      <c r="AL225" s="204"/>
      <c r="AM225" s="207"/>
      <c r="AN225" s="207"/>
      <c r="AO225" s="207"/>
      <c r="AP225" s="207"/>
      <c r="AQ225" s="210"/>
      <c r="AR225" s="202"/>
    </row>
    <row r="226" spans="1:44" s="78" customFormat="1" ht="17.100000000000001" customHeight="1">
      <c r="A226" s="233"/>
      <c r="B226" s="236"/>
      <c r="C226" s="239"/>
      <c r="D226" s="236"/>
      <c r="E226" s="242"/>
      <c r="F226" s="236"/>
      <c r="G226" s="245"/>
      <c r="H226" s="194"/>
      <c r="I226" s="192"/>
      <c r="J226" s="194"/>
      <c r="K226" s="196"/>
      <c r="L226" s="196"/>
      <c r="M226" s="194"/>
      <c r="N226" s="213"/>
      <c r="O226" s="213"/>
      <c r="P226" s="219"/>
      <c r="Q226" s="196"/>
      <c r="R226" s="199"/>
      <c r="S226" s="79" t="s">
        <v>529</v>
      </c>
      <c r="T226" s="80"/>
      <c r="U226" s="81"/>
      <c r="V226" s="81"/>
      <c r="W226" s="81"/>
      <c r="X226" s="81"/>
      <c r="Y226" s="81"/>
      <c r="Z226" s="75" t="str">
        <f t="shared" si="14"/>
        <v/>
      </c>
      <c r="AA226" s="76">
        <f t="shared" si="12"/>
        <v>0</v>
      </c>
      <c r="AB226" s="76">
        <f t="shared" si="13"/>
        <v>0</v>
      </c>
      <c r="AC226" s="224"/>
      <c r="AD226" s="227"/>
      <c r="AE226" s="227"/>
      <c r="AF226" s="213"/>
      <c r="AG226" s="213"/>
      <c r="AH226" s="216"/>
      <c r="AI226" s="216"/>
      <c r="AJ226" s="204"/>
      <c r="AK226" s="204"/>
      <c r="AL226" s="204"/>
      <c r="AM226" s="207"/>
      <c r="AN226" s="207"/>
      <c r="AO226" s="207"/>
      <c r="AP226" s="207"/>
      <c r="AQ226" s="210"/>
      <c r="AR226" s="202"/>
    </row>
    <row r="227" spans="1:44" s="78" customFormat="1" ht="17.100000000000001" customHeight="1">
      <c r="A227" s="234"/>
      <c r="B227" s="237"/>
      <c r="C227" s="240"/>
      <c r="D227" s="237"/>
      <c r="E227" s="243"/>
      <c r="F227" s="237"/>
      <c r="G227" s="246"/>
      <c r="H227" s="195"/>
      <c r="I227" s="193"/>
      <c r="J227" s="194"/>
      <c r="K227" s="197"/>
      <c r="L227" s="197"/>
      <c r="M227" s="195"/>
      <c r="N227" s="214"/>
      <c r="O227" s="214"/>
      <c r="P227" s="220"/>
      <c r="Q227" s="197"/>
      <c r="R227" s="200"/>
      <c r="S227" s="82" t="s">
        <v>530</v>
      </c>
      <c r="T227" s="83"/>
      <c r="U227" s="84"/>
      <c r="V227" s="84"/>
      <c r="W227" s="84"/>
      <c r="X227" s="84"/>
      <c r="Y227" s="84"/>
      <c r="Z227" s="85" t="str">
        <f t="shared" si="14"/>
        <v/>
      </c>
      <c r="AA227" s="86">
        <f t="shared" si="12"/>
        <v>0</v>
      </c>
      <c r="AB227" s="86">
        <f t="shared" si="13"/>
        <v>0</v>
      </c>
      <c r="AC227" s="225"/>
      <c r="AD227" s="228"/>
      <c r="AE227" s="228"/>
      <c r="AF227" s="214"/>
      <c r="AG227" s="214"/>
      <c r="AH227" s="217"/>
      <c r="AI227" s="217"/>
      <c r="AJ227" s="205"/>
      <c r="AK227" s="205"/>
      <c r="AL227" s="205"/>
      <c r="AM227" s="208"/>
      <c r="AN227" s="208"/>
      <c r="AO227" s="208"/>
      <c r="AP227" s="208"/>
      <c r="AQ227" s="211"/>
      <c r="AR227" s="230"/>
    </row>
    <row r="228" spans="1:44" s="78" customFormat="1" ht="17.100000000000001" customHeight="1">
      <c r="A228" s="278" t="str">
        <f>IF(E228&lt;&gt;"",'Información General'!$D$15&amp;"_"&amp;+$A$1+9,"")</f>
        <v>2024_9</v>
      </c>
      <c r="B228" s="281" t="s">
        <v>531</v>
      </c>
      <c r="C228" s="284" t="s">
        <v>157</v>
      </c>
      <c r="D228" s="281" t="s">
        <v>532</v>
      </c>
      <c r="E228" s="287" t="s">
        <v>533</v>
      </c>
      <c r="F228" s="281" t="s">
        <v>135</v>
      </c>
      <c r="G228" s="290" t="s">
        <v>172</v>
      </c>
      <c r="H228" s="229"/>
      <c r="I228" s="293">
        <v>9.1</v>
      </c>
      <c r="J228" s="277" t="s">
        <v>534</v>
      </c>
      <c r="K228" s="271" t="s">
        <v>159</v>
      </c>
      <c r="L228" s="271" t="s">
        <v>138</v>
      </c>
      <c r="M228" s="277" t="s">
        <v>535</v>
      </c>
      <c r="N228" s="264">
        <v>3</v>
      </c>
      <c r="O228" s="264">
        <v>4</v>
      </c>
      <c r="P228" s="268" t="str">
        <f>IF(AND(N228&lt;&gt;"",O228&lt;&gt;""),IF(AND(N228&gt;5,O228&gt;5),"I",IF(AND(N228&lt;=5,O228&gt;5),"II",IF(AND(N228&gt;5,O228&lt;=5),"IV",IF(AND(N228&lt;=5,O228&lt;=5),"III")))),"")</f>
        <v>III</v>
      </c>
      <c r="Q228" s="271" t="s">
        <v>139</v>
      </c>
      <c r="R228" s="272">
        <f>IF(Q228="SI",1,IF(Q228="NO",3,0))</f>
        <v>1</v>
      </c>
      <c r="S228" s="72" t="s">
        <v>536</v>
      </c>
      <c r="T228" s="73" t="s">
        <v>537</v>
      </c>
      <c r="U228" s="74" t="s">
        <v>140</v>
      </c>
      <c r="V228" s="74" t="s">
        <v>139</v>
      </c>
      <c r="W228" s="74" t="s">
        <v>139</v>
      </c>
      <c r="X228" s="74" t="s">
        <v>139</v>
      </c>
      <c r="Y228" s="74" t="s">
        <v>139</v>
      </c>
      <c r="Z228" s="87" t="str">
        <f t="shared" si="14"/>
        <v>Suficiente</v>
      </c>
      <c r="AA228" s="77">
        <f>IF(Z228="Suficiente",1,0)</f>
        <v>1</v>
      </c>
      <c r="AB228" s="77">
        <f>IF(Z228="Deficiente",1,0)</f>
        <v>0</v>
      </c>
      <c r="AC228" s="273" t="str">
        <f>IF(SUM(R228:R252)&gt;=1,IF((SUM(R228:R252)/COUNTA(Q228:Q252))=1,IF(SUM(AA228:AA252)&gt;=1,IF(SUM(AA228:AA252)/(SUM(AA228:AA252)+SUM(AB228:AB252))=100%,"SI","NO"),"NO"),"NO"),"")</f>
        <v>SI</v>
      </c>
      <c r="AD228" s="276" t="str">
        <f>IF($N228=1,"b","")</f>
        <v/>
      </c>
      <c r="AE228" s="276" t="str">
        <f>IF($O228=1,"b","")</f>
        <v/>
      </c>
      <c r="AF228" s="264">
        <v>3</v>
      </c>
      <c r="AG228" s="264">
        <v>3</v>
      </c>
      <c r="AH228" s="267">
        <f>IF(OR($AD228="b",$AE228="b"),2,0)</f>
        <v>0</v>
      </c>
      <c r="AI228" s="267">
        <f>IF(AND($N228=1,$AF228=1,$O228=1,$AG228=1),1,0)</f>
        <v>0</v>
      </c>
      <c r="AJ228" s="257">
        <f>IF(AF228&lt;&gt;"",IF(AI228=1,1,IF(OR($AF228&gt;$N228,AND($AC228="SI",$AF228=$N228),AND($AC228="NO",$AF228&lt;&gt;$N228)),0,1)),0)</f>
        <v>0</v>
      </c>
      <c r="AK228" s="257">
        <f>IF(AG228&lt;&gt;"",IF(AI228=1,1,IF(OR(AG228&gt;O228,AND(AC228="SI",AG228=O228),AND(AC228="NO",AG228&lt;&gt;O228)),0,1)),0)</f>
        <v>1</v>
      </c>
      <c r="AL228" s="257">
        <f>IF(AC228&lt;&gt;"",(+AI228+AJ228+AK228),0)</f>
        <v>1</v>
      </c>
      <c r="AM228" s="260" t="str">
        <f>IF($AL228&gt;=2,IF(AND($AF228="",$AG228=""),"",IF(AND($AF228&gt;5,$AG228&gt;5),"I","")),"")</f>
        <v/>
      </c>
      <c r="AN228" s="260" t="str">
        <f>IF($AL228&gt;=2,IF(AND($AF228="",$AG228=""),"",IF(AND($AF228&lt;6,$AG228&gt;5),"II","")),"")</f>
        <v/>
      </c>
      <c r="AO228" s="260" t="str">
        <f>IF($AL228&gt;=2,IF(AND($AF228="",$AG228=""),"",IF(AND($AF228&lt;6,$AG228&lt;6),"III","")),"")</f>
        <v/>
      </c>
      <c r="AP228" s="260" t="str">
        <f>IF($AL228&gt;=2,IF(AND($AF228="",$AG228=""),"",IF(AND($AF228&gt;5,$AG228&lt;6),"IV","")),"")</f>
        <v/>
      </c>
      <c r="AQ228" s="261" t="s">
        <v>156</v>
      </c>
      <c r="AR228" s="256" t="s">
        <v>538</v>
      </c>
    </row>
    <row r="229" spans="1:44" s="78" customFormat="1" ht="17.100000000000001" customHeight="1">
      <c r="A229" s="279"/>
      <c r="B229" s="282"/>
      <c r="C229" s="285"/>
      <c r="D229" s="282"/>
      <c r="E229" s="288"/>
      <c r="F229" s="282"/>
      <c r="G229" s="291"/>
      <c r="H229" s="194"/>
      <c r="I229" s="248"/>
      <c r="J229" s="250"/>
      <c r="K229" s="252"/>
      <c r="L229" s="252"/>
      <c r="M229" s="250"/>
      <c r="N229" s="265"/>
      <c r="O229" s="265"/>
      <c r="P229" s="269"/>
      <c r="Q229" s="252"/>
      <c r="R229" s="199"/>
      <c r="S229" s="79" t="s">
        <v>539</v>
      </c>
      <c r="T229" s="80"/>
      <c r="U229" s="81"/>
      <c r="V229" s="81"/>
      <c r="W229" s="81"/>
      <c r="X229" s="81"/>
      <c r="Y229" s="81"/>
      <c r="Z229" s="75" t="str">
        <f t="shared" si="14"/>
        <v/>
      </c>
      <c r="AA229" s="76">
        <f t="shared" ref="AA229:AA292" si="15">IF(Z229="Suficiente",1,0)</f>
        <v>0</v>
      </c>
      <c r="AB229" s="76">
        <f t="shared" ref="AB229:AB252" si="16">IF(Z229="Deficiente",1,0)</f>
        <v>0</v>
      </c>
      <c r="AC229" s="274"/>
      <c r="AD229" s="227"/>
      <c r="AE229" s="227"/>
      <c r="AF229" s="265"/>
      <c r="AG229" s="265"/>
      <c r="AH229" s="216"/>
      <c r="AI229" s="216"/>
      <c r="AJ229" s="258"/>
      <c r="AK229" s="258"/>
      <c r="AL229" s="258"/>
      <c r="AM229" s="207"/>
      <c r="AN229" s="207"/>
      <c r="AO229" s="207"/>
      <c r="AP229" s="207"/>
      <c r="AQ229" s="262"/>
      <c r="AR229" s="202"/>
    </row>
    <row r="230" spans="1:44" s="78" customFormat="1" ht="17.100000000000001" customHeight="1">
      <c r="A230" s="279"/>
      <c r="B230" s="282"/>
      <c r="C230" s="285"/>
      <c r="D230" s="282"/>
      <c r="E230" s="288"/>
      <c r="F230" s="282"/>
      <c r="G230" s="291"/>
      <c r="H230" s="194"/>
      <c r="I230" s="248"/>
      <c r="J230" s="250"/>
      <c r="K230" s="252"/>
      <c r="L230" s="252"/>
      <c r="M230" s="250"/>
      <c r="N230" s="265"/>
      <c r="O230" s="265"/>
      <c r="P230" s="269"/>
      <c r="Q230" s="252"/>
      <c r="R230" s="199"/>
      <c r="S230" s="79" t="s">
        <v>540</v>
      </c>
      <c r="T230" s="80"/>
      <c r="U230" s="81"/>
      <c r="V230" s="81"/>
      <c r="W230" s="81"/>
      <c r="X230" s="81"/>
      <c r="Y230" s="81"/>
      <c r="Z230" s="75" t="str">
        <f t="shared" si="14"/>
        <v/>
      </c>
      <c r="AA230" s="76">
        <f t="shared" si="15"/>
        <v>0</v>
      </c>
      <c r="AB230" s="76">
        <f t="shared" si="16"/>
        <v>0</v>
      </c>
      <c r="AC230" s="274"/>
      <c r="AD230" s="227"/>
      <c r="AE230" s="227"/>
      <c r="AF230" s="265"/>
      <c r="AG230" s="265"/>
      <c r="AH230" s="216"/>
      <c r="AI230" s="216"/>
      <c r="AJ230" s="258"/>
      <c r="AK230" s="258"/>
      <c r="AL230" s="258"/>
      <c r="AM230" s="207"/>
      <c r="AN230" s="207"/>
      <c r="AO230" s="207"/>
      <c r="AP230" s="207"/>
      <c r="AQ230" s="262"/>
      <c r="AR230" s="202"/>
    </row>
    <row r="231" spans="1:44" s="78" customFormat="1" ht="17.100000000000001" customHeight="1">
      <c r="A231" s="279"/>
      <c r="B231" s="282"/>
      <c r="C231" s="285"/>
      <c r="D231" s="282"/>
      <c r="E231" s="288"/>
      <c r="F231" s="282"/>
      <c r="G231" s="291"/>
      <c r="H231" s="194"/>
      <c r="I231" s="248"/>
      <c r="J231" s="250"/>
      <c r="K231" s="252"/>
      <c r="L231" s="252"/>
      <c r="M231" s="250"/>
      <c r="N231" s="265"/>
      <c r="O231" s="265"/>
      <c r="P231" s="269"/>
      <c r="Q231" s="252"/>
      <c r="R231" s="199"/>
      <c r="S231" s="79" t="s">
        <v>541</v>
      </c>
      <c r="T231" s="80"/>
      <c r="U231" s="81"/>
      <c r="V231" s="81"/>
      <c r="W231" s="81"/>
      <c r="X231" s="81"/>
      <c r="Y231" s="81"/>
      <c r="Z231" s="75" t="str">
        <f t="shared" si="14"/>
        <v/>
      </c>
      <c r="AA231" s="76">
        <f t="shared" si="15"/>
        <v>0</v>
      </c>
      <c r="AB231" s="76">
        <f t="shared" si="16"/>
        <v>0</v>
      </c>
      <c r="AC231" s="274"/>
      <c r="AD231" s="227"/>
      <c r="AE231" s="227"/>
      <c r="AF231" s="265"/>
      <c r="AG231" s="265"/>
      <c r="AH231" s="216"/>
      <c r="AI231" s="216"/>
      <c r="AJ231" s="258"/>
      <c r="AK231" s="258"/>
      <c r="AL231" s="258"/>
      <c r="AM231" s="207"/>
      <c r="AN231" s="207"/>
      <c r="AO231" s="207"/>
      <c r="AP231" s="207"/>
      <c r="AQ231" s="262"/>
      <c r="AR231" s="202"/>
    </row>
    <row r="232" spans="1:44" s="78" customFormat="1" ht="17.100000000000001" customHeight="1">
      <c r="A232" s="279"/>
      <c r="B232" s="282"/>
      <c r="C232" s="285"/>
      <c r="D232" s="282"/>
      <c r="E232" s="288"/>
      <c r="F232" s="282"/>
      <c r="G232" s="291"/>
      <c r="H232" s="194"/>
      <c r="I232" s="248"/>
      <c r="J232" s="250"/>
      <c r="K232" s="252"/>
      <c r="L232" s="252"/>
      <c r="M232" s="250"/>
      <c r="N232" s="265"/>
      <c r="O232" s="265"/>
      <c r="P232" s="269"/>
      <c r="Q232" s="252"/>
      <c r="R232" s="199"/>
      <c r="S232" s="79" t="s">
        <v>542</v>
      </c>
      <c r="T232" s="80"/>
      <c r="U232" s="81"/>
      <c r="V232" s="81"/>
      <c r="W232" s="81"/>
      <c r="X232" s="81"/>
      <c r="Y232" s="81"/>
      <c r="Z232" s="75" t="str">
        <f t="shared" si="14"/>
        <v/>
      </c>
      <c r="AA232" s="76">
        <f t="shared" si="15"/>
        <v>0</v>
      </c>
      <c r="AB232" s="76">
        <f t="shared" si="16"/>
        <v>0</v>
      </c>
      <c r="AC232" s="274"/>
      <c r="AD232" s="227"/>
      <c r="AE232" s="227"/>
      <c r="AF232" s="265"/>
      <c r="AG232" s="265"/>
      <c r="AH232" s="216"/>
      <c r="AI232" s="216"/>
      <c r="AJ232" s="258"/>
      <c r="AK232" s="258"/>
      <c r="AL232" s="258"/>
      <c r="AM232" s="207"/>
      <c r="AN232" s="207"/>
      <c r="AO232" s="207"/>
      <c r="AP232" s="207"/>
      <c r="AQ232" s="262"/>
      <c r="AR232" s="202"/>
    </row>
    <row r="233" spans="1:44" s="78" customFormat="1" ht="17.100000000000001" customHeight="1">
      <c r="A233" s="279"/>
      <c r="B233" s="282"/>
      <c r="C233" s="285"/>
      <c r="D233" s="282"/>
      <c r="E233" s="288"/>
      <c r="F233" s="282"/>
      <c r="G233" s="291"/>
      <c r="H233" s="194"/>
      <c r="I233" s="248">
        <v>9.1999999999999993</v>
      </c>
      <c r="J233" s="250" t="s">
        <v>543</v>
      </c>
      <c r="K233" s="252" t="s">
        <v>159</v>
      </c>
      <c r="L233" s="252" t="s">
        <v>138</v>
      </c>
      <c r="M233" s="250"/>
      <c r="N233" s="265"/>
      <c r="O233" s="265"/>
      <c r="P233" s="269"/>
      <c r="Q233" s="252" t="s">
        <v>139</v>
      </c>
      <c r="R233" s="254">
        <f>IF(Q233="SI",1,IF(Q233="NO",3,0))</f>
        <v>1</v>
      </c>
      <c r="S233" s="79" t="s">
        <v>544</v>
      </c>
      <c r="T233" s="80" t="s">
        <v>545</v>
      </c>
      <c r="U233" s="81" t="s">
        <v>140</v>
      </c>
      <c r="V233" s="81" t="s">
        <v>139</v>
      </c>
      <c r="W233" s="81" t="s">
        <v>139</v>
      </c>
      <c r="X233" s="81" t="s">
        <v>139</v>
      </c>
      <c r="Y233" s="81" t="s">
        <v>139</v>
      </c>
      <c r="Z233" s="75" t="str">
        <f t="shared" si="14"/>
        <v>Suficiente</v>
      </c>
      <c r="AA233" s="76">
        <f t="shared" si="15"/>
        <v>1</v>
      </c>
      <c r="AB233" s="76">
        <f t="shared" si="16"/>
        <v>0</v>
      </c>
      <c r="AC233" s="274"/>
      <c r="AD233" s="227"/>
      <c r="AE233" s="227"/>
      <c r="AF233" s="265"/>
      <c r="AG233" s="265"/>
      <c r="AH233" s="216"/>
      <c r="AI233" s="216"/>
      <c r="AJ233" s="258"/>
      <c r="AK233" s="258"/>
      <c r="AL233" s="258"/>
      <c r="AM233" s="207"/>
      <c r="AN233" s="207"/>
      <c r="AO233" s="207"/>
      <c r="AP233" s="207"/>
      <c r="AQ233" s="262"/>
      <c r="AR233" s="231" t="s">
        <v>546</v>
      </c>
    </row>
    <row r="234" spans="1:44" s="78" customFormat="1" ht="17.100000000000001" customHeight="1">
      <c r="A234" s="279"/>
      <c r="B234" s="282"/>
      <c r="C234" s="285"/>
      <c r="D234" s="282"/>
      <c r="E234" s="288"/>
      <c r="F234" s="282"/>
      <c r="G234" s="291"/>
      <c r="H234" s="194"/>
      <c r="I234" s="248"/>
      <c r="J234" s="250"/>
      <c r="K234" s="252"/>
      <c r="L234" s="252"/>
      <c r="M234" s="250"/>
      <c r="N234" s="265"/>
      <c r="O234" s="265"/>
      <c r="P234" s="269"/>
      <c r="Q234" s="252"/>
      <c r="R234" s="199"/>
      <c r="S234" s="79" t="s">
        <v>547</v>
      </c>
      <c r="T234" s="80"/>
      <c r="U234" s="81"/>
      <c r="V234" s="81"/>
      <c r="W234" s="81"/>
      <c r="X234" s="81"/>
      <c r="Y234" s="81"/>
      <c r="Z234" s="75" t="str">
        <f t="shared" si="14"/>
        <v/>
      </c>
      <c r="AA234" s="76">
        <f t="shared" si="15"/>
        <v>0</v>
      </c>
      <c r="AB234" s="76">
        <f t="shared" si="16"/>
        <v>0</v>
      </c>
      <c r="AC234" s="274"/>
      <c r="AD234" s="227"/>
      <c r="AE234" s="227"/>
      <c r="AF234" s="265"/>
      <c r="AG234" s="265"/>
      <c r="AH234" s="216"/>
      <c r="AI234" s="216"/>
      <c r="AJ234" s="258"/>
      <c r="AK234" s="258"/>
      <c r="AL234" s="258"/>
      <c r="AM234" s="207"/>
      <c r="AN234" s="207"/>
      <c r="AO234" s="207"/>
      <c r="AP234" s="207"/>
      <c r="AQ234" s="262"/>
      <c r="AR234" s="202"/>
    </row>
    <row r="235" spans="1:44" s="78" customFormat="1" ht="17.100000000000001" customHeight="1">
      <c r="A235" s="279"/>
      <c r="B235" s="282"/>
      <c r="C235" s="285"/>
      <c r="D235" s="282"/>
      <c r="E235" s="288"/>
      <c r="F235" s="282"/>
      <c r="G235" s="291"/>
      <c r="H235" s="194"/>
      <c r="I235" s="248"/>
      <c r="J235" s="250"/>
      <c r="K235" s="252"/>
      <c r="L235" s="252"/>
      <c r="M235" s="250"/>
      <c r="N235" s="265"/>
      <c r="O235" s="265"/>
      <c r="P235" s="269"/>
      <c r="Q235" s="252"/>
      <c r="R235" s="199"/>
      <c r="S235" s="79" t="s">
        <v>548</v>
      </c>
      <c r="T235" s="80"/>
      <c r="U235" s="81"/>
      <c r="V235" s="81"/>
      <c r="W235" s="81"/>
      <c r="X235" s="81"/>
      <c r="Y235" s="81"/>
      <c r="Z235" s="75" t="str">
        <f t="shared" si="14"/>
        <v/>
      </c>
      <c r="AA235" s="76">
        <f t="shared" si="15"/>
        <v>0</v>
      </c>
      <c r="AB235" s="76">
        <f t="shared" si="16"/>
        <v>0</v>
      </c>
      <c r="AC235" s="274"/>
      <c r="AD235" s="227"/>
      <c r="AE235" s="227"/>
      <c r="AF235" s="265"/>
      <c r="AG235" s="265"/>
      <c r="AH235" s="216"/>
      <c r="AI235" s="216"/>
      <c r="AJ235" s="258"/>
      <c r="AK235" s="258"/>
      <c r="AL235" s="258"/>
      <c r="AM235" s="207"/>
      <c r="AN235" s="207"/>
      <c r="AO235" s="207"/>
      <c r="AP235" s="207"/>
      <c r="AQ235" s="262"/>
      <c r="AR235" s="202"/>
    </row>
    <row r="236" spans="1:44" s="78" customFormat="1" ht="17.100000000000001" customHeight="1">
      <c r="A236" s="279"/>
      <c r="B236" s="282"/>
      <c r="C236" s="285"/>
      <c r="D236" s="282"/>
      <c r="E236" s="288"/>
      <c r="F236" s="282"/>
      <c r="G236" s="291"/>
      <c r="H236" s="194"/>
      <c r="I236" s="248"/>
      <c r="J236" s="250"/>
      <c r="K236" s="252"/>
      <c r="L236" s="252"/>
      <c r="M236" s="250"/>
      <c r="N236" s="265"/>
      <c r="O236" s="265"/>
      <c r="P236" s="269"/>
      <c r="Q236" s="252"/>
      <c r="R236" s="199"/>
      <c r="S236" s="79" t="s">
        <v>549</v>
      </c>
      <c r="T236" s="80"/>
      <c r="U236" s="81"/>
      <c r="V236" s="81"/>
      <c r="W236" s="81"/>
      <c r="X236" s="81"/>
      <c r="Y236" s="81"/>
      <c r="Z236" s="75" t="str">
        <f t="shared" si="14"/>
        <v/>
      </c>
      <c r="AA236" s="76">
        <f t="shared" si="15"/>
        <v>0</v>
      </c>
      <c r="AB236" s="76">
        <f t="shared" si="16"/>
        <v>0</v>
      </c>
      <c r="AC236" s="274"/>
      <c r="AD236" s="227"/>
      <c r="AE236" s="227"/>
      <c r="AF236" s="265"/>
      <c r="AG236" s="265"/>
      <c r="AH236" s="216"/>
      <c r="AI236" s="216"/>
      <c r="AJ236" s="258"/>
      <c r="AK236" s="258"/>
      <c r="AL236" s="258"/>
      <c r="AM236" s="207"/>
      <c r="AN236" s="207"/>
      <c r="AO236" s="207"/>
      <c r="AP236" s="207"/>
      <c r="AQ236" s="262"/>
      <c r="AR236" s="202"/>
    </row>
    <row r="237" spans="1:44" s="78" customFormat="1" ht="17.100000000000001" customHeight="1">
      <c r="A237" s="279"/>
      <c r="B237" s="282"/>
      <c r="C237" s="285"/>
      <c r="D237" s="282"/>
      <c r="E237" s="288"/>
      <c r="F237" s="282"/>
      <c r="G237" s="291"/>
      <c r="H237" s="194"/>
      <c r="I237" s="248"/>
      <c r="J237" s="250"/>
      <c r="K237" s="252"/>
      <c r="L237" s="252"/>
      <c r="M237" s="250"/>
      <c r="N237" s="265"/>
      <c r="O237" s="265"/>
      <c r="P237" s="269"/>
      <c r="Q237" s="252"/>
      <c r="R237" s="199"/>
      <c r="S237" s="79" t="s">
        <v>550</v>
      </c>
      <c r="T237" s="80"/>
      <c r="U237" s="81"/>
      <c r="V237" s="81"/>
      <c r="W237" s="81"/>
      <c r="X237" s="81"/>
      <c r="Y237" s="81"/>
      <c r="Z237" s="75" t="str">
        <f t="shared" si="14"/>
        <v/>
      </c>
      <c r="AA237" s="76">
        <f t="shared" si="15"/>
        <v>0</v>
      </c>
      <c r="AB237" s="76">
        <f t="shared" si="16"/>
        <v>0</v>
      </c>
      <c r="AC237" s="274"/>
      <c r="AD237" s="227"/>
      <c r="AE237" s="227"/>
      <c r="AF237" s="265"/>
      <c r="AG237" s="265"/>
      <c r="AH237" s="216"/>
      <c r="AI237" s="216"/>
      <c r="AJ237" s="258"/>
      <c r="AK237" s="258"/>
      <c r="AL237" s="258"/>
      <c r="AM237" s="207"/>
      <c r="AN237" s="207"/>
      <c r="AO237" s="207"/>
      <c r="AP237" s="207"/>
      <c r="AQ237" s="262"/>
      <c r="AR237" s="202"/>
    </row>
    <row r="238" spans="1:44" s="78" customFormat="1" ht="17.100000000000001" customHeight="1">
      <c r="A238" s="279"/>
      <c r="B238" s="282"/>
      <c r="C238" s="285"/>
      <c r="D238" s="282"/>
      <c r="E238" s="288"/>
      <c r="F238" s="282"/>
      <c r="G238" s="291"/>
      <c r="H238" s="194"/>
      <c r="I238" s="248">
        <v>9.3000000000000007</v>
      </c>
      <c r="J238" s="250" t="s">
        <v>551</v>
      </c>
      <c r="K238" s="252" t="s">
        <v>159</v>
      </c>
      <c r="L238" s="252" t="s">
        <v>138</v>
      </c>
      <c r="M238" s="250"/>
      <c r="N238" s="265"/>
      <c r="O238" s="265"/>
      <c r="P238" s="269"/>
      <c r="Q238" s="252" t="s">
        <v>139</v>
      </c>
      <c r="R238" s="254">
        <f>IF(Q238="SI",1,IF(Q238="NO",3,0))</f>
        <v>1</v>
      </c>
      <c r="S238" s="79" t="s">
        <v>552</v>
      </c>
      <c r="T238" s="80" t="s">
        <v>553</v>
      </c>
      <c r="U238" s="81" t="s">
        <v>140</v>
      </c>
      <c r="V238" s="81" t="s">
        <v>139</v>
      </c>
      <c r="W238" s="81" t="s">
        <v>139</v>
      </c>
      <c r="X238" s="81" t="s">
        <v>139</v>
      </c>
      <c r="Y238" s="81" t="s">
        <v>139</v>
      </c>
      <c r="Z238" s="75" t="str">
        <f t="shared" si="14"/>
        <v>Suficiente</v>
      </c>
      <c r="AA238" s="76">
        <f t="shared" si="15"/>
        <v>1</v>
      </c>
      <c r="AB238" s="76">
        <f t="shared" si="16"/>
        <v>0</v>
      </c>
      <c r="AC238" s="274"/>
      <c r="AD238" s="227"/>
      <c r="AE238" s="227"/>
      <c r="AF238" s="265"/>
      <c r="AG238" s="265"/>
      <c r="AH238" s="216"/>
      <c r="AI238" s="216"/>
      <c r="AJ238" s="258"/>
      <c r="AK238" s="258"/>
      <c r="AL238" s="258"/>
      <c r="AM238" s="207"/>
      <c r="AN238" s="207"/>
      <c r="AO238" s="207"/>
      <c r="AP238" s="207"/>
      <c r="AQ238" s="262"/>
      <c r="AR238" s="231" t="s">
        <v>554</v>
      </c>
    </row>
    <row r="239" spans="1:44" s="78" customFormat="1" ht="17.100000000000001" customHeight="1">
      <c r="A239" s="279"/>
      <c r="B239" s="282"/>
      <c r="C239" s="285"/>
      <c r="D239" s="282"/>
      <c r="E239" s="288"/>
      <c r="F239" s="282"/>
      <c r="G239" s="291"/>
      <c r="H239" s="194"/>
      <c r="I239" s="248"/>
      <c r="J239" s="250"/>
      <c r="K239" s="252"/>
      <c r="L239" s="252"/>
      <c r="M239" s="250"/>
      <c r="N239" s="265"/>
      <c r="O239" s="265"/>
      <c r="P239" s="269"/>
      <c r="Q239" s="252"/>
      <c r="R239" s="199"/>
      <c r="S239" s="79" t="s">
        <v>555</v>
      </c>
      <c r="T239" s="80"/>
      <c r="U239" s="81"/>
      <c r="V239" s="81"/>
      <c r="W239" s="81"/>
      <c r="X239" s="81"/>
      <c r="Y239" s="81"/>
      <c r="Z239" s="75" t="str">
        <f t="shared" si="14"/>
        <v/>
      </c>
      <c r="AA239" s="76">
        <f t="shared" si="15"/>
        <v>0</v>
      </c>
      <c r="AB239" s="76">
        <f t="shared" si="16"/>
        <v>0</v>
      </c>
      <c r="AC239" s="274"/>
      <c r="AD239" s="227"/>
      <c r="AE239" s="227"/>
      <c r="AF239" s="265"/>
      <c r="AG239" s="265"/>
      <c r="AH239" s="216"/>
      <c r="AI239" s="216"/>
      <c r="AJ239" s="258"/>
      <c r="AK239" s="258"/>
      <c r="AL239" s="258"/>
      <c r="AM239" s="207"/>
      <c r="AN239" s="207"/>
      <c r="AO239" s="207"/>
      <c r="AP239" s="207"/>
      <c r="AQ239" s="262"/>
      <c r="AR239" s="202"/>
    </row>
    <row r="240" spans="1:44" s="78" customFormat="1" ht="17.100000000000001" customHeight="1">
      <c r="A240" s="279"/>
      <c r="B240" s="282"/>
      <c r="C240" s="285"/>
      <c r="D240" s="282"/>
      <c r="E240" s="288"/>
      <c r="F240" s="282"/>
      <c r="G240" s="291"/>
      <c r="H240" s="194"/>
      <c r="I240" s="248"/>
      <c r="J240" s="250"/>
      <c r="K240" s="252"/>
      <c r="L240" s="252"/>
      <c r="M240" s="250"/>
      <c r="N240" s="265"/>
      <c r="O240" s="265"/>
      <c r="P240" s="269"/>
      <c r="Q240" s="252"/>
      <c r="R240" s="199"/>
      <c r="S240" s="79" t="s">
        <v>556</v>
      </c>
      <c r="T240" s="80"/>
      <c r="U240" s="81"/>
      <c r="V240" s="81"/>
      <c r="W240" s="81"/>
      <c r="X240" s="81"/>
      <c r="Y240" s="81"/>
      <c r="Z240" s="75" t="str">
        <f t="shared" si="14"/>
        <v/>
      </c>
      <c r="AA240" s="76">
        <f t="shared" si="15"/>
        <v>0</v>
      </c>
      <c r="AB240" s="76">
        <f t="shared" si="16"/>
        <v>0</v>
      </c>
      <c r="AC240" s="274"/>
      <c r="AD240" s="227"/>
      <c r="AE240" s="227"/>
      <c r="AF240" s="265"/>
      <c r="AG240" s="265"/>
      <c r="AH240" s="216"/>
      <c r="AI240" s="216"/>
      <c r="AJ240" s="258"/>
      <c r="AK240" s="258"/>
      <c r="AL240" s="258"/>
      <c r="AM240" s="207"/>
      <c r="AN240" s="207"/>
      <c r="AO240" s="207"/>
      <c r="AP240" s="207"/>
      <c r="AQ240" s="262"/>
      <c r="AR240" s="202"/>
    </row>
    <row r="241" spans="1:44" s="78" customFormat="1" ht="17.100000000000001" customHeight="1">
      <c r="A241" s="279"/>
      <c r="B241" s="282"/>
      <c r="C241" s="285"/>
      <c r="D241" s="282"/>
      <c r="E241" s="288"/>
      <c r="F241" s="282"/>
      <c r="G241" s="291"/>
      <c r="H241" s="194"/>
      <c r="I241" s="248"/>
      <c r="J241" s="250"/>
      <c r="K241" s="252"/>
      <c r="L241" s="252"/>
      <c r="M241" s="250"/>
      <c r="N241" s="265"/>
      <c r="O241" s="265"/>
      <c r="P241" s="269"/>
      <c r="Q241" s="252"/>
      <c r="R241" s="199"/>
      <c r="S241" s="79" t="s">
        <v>557</v>
      </c>
      <c r="T241" s="80"/>
      <c r="U241" s="81"/>
      <c r="V241" s="81"/>
      <c r="W241" s="81"/>
      <c r="X241" s="81"/>
      <c r="Y241" s="81"/>
      <c r="Z241" s="75" t="str">
        <f t="shared" si="14"/>
        <v/>
      </c>
      <c r="AA241" s="76">
        <f t="shared" si="15"/>
        <v>0</v>
      </c>
      <c r="AB241" s="76">
        <f t="shared" si="16"/>
        <v>0</v>
      </c>
      <c r="AC241" s="274"/>
      <c r="AD241" s="227"/>
      <c r="AE241" s="227"/>
      <c r="AF241" s="265"/>
      <c r="AG241" s="265"/>
      <c r="AH241" s="216"/>
      <c r="AI241" s="216"/>
      <c r="AJ241" s="258"/>
      <c r="AK241" s="258"/>
      <c r="AL241" s="258"/>
      <c r="AM241" s="207"/>
      <c r="AN241" s="207"/>
      <c r="AO241" s="207"/>
      <c r="AP241" s="207"/>
      <c r="AQ241" s="262"/>
      <c r="AR241" s="202"/>
    </row>
    <row r="242" spans="1:44" s="78" customFormat="1" ht="17.100000000000001" customHeight="1">
      <c r="A242" s="279"/>
      <c r="B242" s="282"/>
      <c r="C242" s="285"/>
      <c r="D242" s="282"/>
      <c r="E242" s="288"/>
      <c r="F242" s="282"/>
      <c r="G242" s="291"/>
      <c r="H242" s="194"/>
      <c r="I242" s="248"/>
      <c r="J242" s="250"/>
      <c r="K242" s="252"/>
      <c r="L242" s="252"/>
      <c r="M242" s="250"/>
      <c r="N242" s="265"/>
      <c r="O242" s="265"/>
      <c r="P242" s="269"/>
      <c r="Q242" s="252"/>
      <c r="R242" s="199"/>
      <c r="S242" s="79" t="s">
        <v>558</v>
      </c>
      <c r="T242" s="80"/>
      <c r="U242" s="81"/>
      <c r="V242" s="81"/>
      <c r="W242" s="81"/>
      <c r="X242" s="81"/>
      <c r="Y242" s="81"/>
      <c r="Z242" s="75" t="str">
        <f t="shared" si="14"/>
        <v/>
      </c>
      <c r="AA242" s="76">
        <f t="shared" si="15"/>
        <v>0</v>
      </c>
      <c r="AB242" s="76">
        <f t="shared" si="16"/>
        <v>0</v>
      </c>
      <c r="AC242" s="274"/>
      <c r="AD242" s="227"/>
      <c r="AE242" s="227"/>
      <c r="AF242" s="265"/>
      <c r="AG242" s="265"/>
      <c r="AH242" s="216"/>
      <c r="AI242" s="216"/>
      <c r="AJ242" s="258"/>
      <c r="AK242" s="258"/>
      <c r="AL242" s="258"/>
      <c r="AM242" s="207"/>
      <c r="AN242" s="207"/>
      <c r="AO242" s="207"/>
      <c r="AP242" s="207"/>
      <c r="AQ242" s="262"/>
      <c r="AR242" s="202"/>
    </row>
    <row r="243" spans="1:44" s="78" customFormat="1" ht="17.100000000000001" customHeight="1">
      <c r="A243" s="279"/>
      <c r="B243" s="282"/>
      <c r="C243" s="285"/>
      <c r="D243" s="282"/>
      <c r="E243" s="288"/>
      <c r="F243" s="282"/>
      <c r="G243" s="291"/>
      <c r="H243" s="194"/>
      <c r="I243" s="248">
        <v>9.4</v>
      </c>
      <c r="J243" s="250" t="s">
        <v>559</v>
      </c>
      <c r="K243" s="252" t="s">
        <v>159</v>
      </c>
      <c r="L243" s="252" t="s">
        <v>138</v>
      </c>
      <c r="M243" s="250"/>
      <c r="N243" s="265"/>
      <c r="O243" s="265"/>
      <c r="P243" s="269"/>
      <c r="Q243" s="252" t="s">
        <v>139</v>
      </c>
      <c r="R243" s="254">
        <f>IF(Q243="SI",1,IF(Q243="NO",3,0))</f>
        <v>1</v>
      </c>
      <c r="S243" s="79" t="s">
        <v>560</v>
      </c>
      <c r="T243" s="80" t="s">
        <v>561</v>
      </c>
      <c r="U243" s="81" t="s">
        <v>140</v>
      </c>
      <c r="V243" s="81" t="s">
        <v>139</v>
      </c>
      <c r="W243" s="81" t="s">
        <v>139</v>
      </c>
      <c r="X243" s="81" t="s">
        <v>139</v>
      </c>
      <c r="Y243" s="81" t="s">
        <v>139</v>
      </c>
      <c r="Z243" s="75" t="str">
        <f t="shared" si="14"/>
        <v>Suficiente</v>
      </c>
      <c r="AA243" s="76">
        <f t="shared" si="15"/>
        <v>1</v>
      </c>
      <c r="AB243" s="76">
        <f t="shared" si="16"/>
        <v>0</v>
      </c>
      <c r="AC243" s="274"/>
      <c r="AD243" s="227"/>
      <c r="AE243" s="227"/>
      <c r="AF243" s="265"/>
      <c r="AG243" s="265"/>
      <c r="AH243" s="216"/>
      <c r="AI243" s="216"/>
      <c r="AJ243" s="258"/>
      <c r="AK243" s="258"/>
      <c r="AL243" s="258"/>
      <c r="AM243" s="207"/>
      <c r="AN243" s="207"/>
      <c r="AO243" s="207"/>
      <c r="AP243" s="207"/>
      <c r="AQ243" s="262"/>
      <c r="AR243" s="231" t="s">
        <v>562</v>
      </c>
    </row>
    <row r="244" spans="1:44" s="78" customFormat="1" ht="17.100000000000001" customHeight="1">
      <c r="A244" s="279"/>
      <c r="B244" s="282"/>
      <c r="C244" s="285"/>
      <c r="D244" s="282"/>
      <c r="E244" s="288"/>
      <c r="F244" s="282"/>
      <c r="G244" s="291"/>
      <c r="H244" s="194"/>
      <c r="I244" s="248"/>
      <c r="J244" s="250"/>
      <c r="K244" s="252"/>
      <c r="L244" s="252"/>
      <c r="M244" s="250"/>
      <c r="N244" s="265"/>
      <c r="O244" s="265"/>
      <c r="P244" s="269"/>
      <c r="Q244" s="252"/>
      <c r="R244" s="199"/>
      <c r="S244" s="79" t="s">
        <v>563</v>
      </c>
      <c r="T244" s="80"/>
      <c r="U244" s="81"/>
      <c r="V244" s="81"/>
      <c r="W244" s="81"/>
      <c r="X244" s="81"/>
      <c r="Y244" s="81"/>
      <c r="Z244" s="75" t="str">
        <f t="shared" si="14"/>
        <v/>
      </c>
      <c r="AA244" s="76">
        <f t="shared" si="15"/>
        <v>0</v>
      </c>
      <c r="AB244" s="76">
        <f t="shared" si="16"/>
        <v>0</v>
      </c>
      <c r="AC244" s="274"/>
      <c r="AD244" s="227"/>
      <c r="AE244" s="227"/>
      <c r="AF244" s="265"/>
      <c r="AG244" s="265"/>
      <c r="AH244" s="216"/>
      <c r="AI244" s="216"/>
      <c r="AJ244" s="258"/>
      <c r="AK244" s="258"/>
      <c r="AL244" s="258"/>
      <c r="AM244" s="207"/>
      <c r="AN244" s="207"/>
      <c r="AO244" s="207"/>
      <c r="AP244" s="207"/>
      <c r="AQ244" s="262"/>
      <c r="AR244" s="202"/>
    </row>
    <row r="245" spans="1:44" s="78" customFormat="1" ht="17.100000000000001" customHeight="1">
      <c r="A245" s="279"/>
      <c r="B245" s="282"/>
      <c r="C245" s="285"/>
      <c r="D245" s="282"/>
      <c r="E245" s="288"/>
      <c r="F245" s="282"/>
      <c r="G245" s="291"/>
      <c r="H245" s="194"/>
      <c r="I245" s="248"/>
      <c r="J245" s="250"/>
      <c r="K245" s="252"/>
      <c r="L245" s="252"/>
      <c r="M245" s="250"/>
      <c r="N245" s="265"/>
      <c r="O245" s="265"/>
      <c r="P245" s="269"/>
      <c r="Q245" s="252"/>
      <c r="R245" s="199"/>
      <c r="S245" s="79" t="s">
        <v>564</v>
      </c>
      <c r="T245" s="80"/>
      <c r="U245" s="81"/>
      <c r="V245" s="81"/>
      <c r="W245" s="81"/>
      <c r="X245" s="81"/>
      <c r="Y245" s="81"/>
      <c r="Z245" s="75" t="str">
        <f t="shared" si="14"/>
        <v/>
      </c>
      <c r="AA245" s="76">
        <f t="shared" si="15"/>
        <v>0</v>
      </c>
      <c r="AB245" s="76">
        <f t="shared" si="16"/>
        <v>0</v>
      </c>
      <c r="AC245" s="274"/>
      <c r="AD245" s="227"/>
      <c r="AE245" s="227"/>
      <c r="AF245" s="265"/>
      <c r="AG245" s="265"/>
      <c r="AH245" s="216"/>
      <c r="AI245" s="216"/>
      <c r="AJ245" s="258"/>
      <c r="AK245" s="258"/>
      <c r="AL245" s="258"/>
      <c r="AM245" s="207"/>
      <c r="AN245" s="207"/>
      <c r="AO245" s="207"/>
      <c r="AP245" s="207"/>
      <c r="AQ245" s="262"/>
      <c r="AR245" s="202"/>
    </row>
    <row r="246" spans="1:44" s="78" customFormat="1" ht="17.100000000000001" customHeight="1">
      <c r="A246" s="279"/>
      <c r="B246" s="282"/>
      <c r="C246" s="285"/>
      <c r="D246" s="282"/>
      <c r="E246" s="288"/>
      <c r="F246" s="282"/>
      <c r="G246" s="291"/>
      <c r="H246" s="194"/>
      <c r="I246" s="248"/>
      <c r="J246" s="250"/>
      <c r="K246" s="252"/>
      <c r="L246" s="252"/>
      <c r="M246" s="250"/>
      <c r="N246" s="265"/>
      <c r="O246" s="265"/>
      <c r="P246" s="269"/>
      <c r="Q246" s="252"/>
      <c r="R246" s="199"/>
      <c r="S246" s="79" t="s">
        <v>565</v>
      </c>
      <c r="T246" s="80"/>
      <c r="U246" s="81"/>
      <c r="V246" s="81"/>
      <c r="W246" s="81"/>
      <c r="X246" s="81"/>
      <c r="Y246" s="81"/>
      <c r="Z246" s="75" t="str">
        <f t="shared" si="14"/>
        <v/>
      </c>
      <c r="AA246" s="76">
        <f t="shared" si="15"/>
        <v>0</v>
      </c>
      <c r="AB246" s="76">
        <f t="shared" si="16"/>
        <v>0</v>
      </c>
      <c r="AC246" s="274"/>
      <c r="AD246" s="227"/>
      <c r="AE246" s="227"/>
      <c r="AF246" s="265"/>
      <c r="AG246" s="265"/>
      <c r="AH246" s="216"/>
      <c r="AI246" s="216"/>
      <c r="AJ246" s="258"/>
      <c r="AK246" s="258"/>
      <c r="AL246" s="258"/>
      <c r="AM246" s="207"/>
      <c r="AN246" s="207"/>
      <c r="AO246" s="207"/>
      <c r="AP246" s="207"/>
      <c r="AQ246" s="262"/>
      <c r="AR246" s="202"/>
    </row>
    <row r="247" spans="1:44" s="78" customFormat="1" ht="17.100000000000001" customHeight="1">
      <c r="A247" s="279"/>
      <c r="B247" s="282"/>
      <c r="C247" s="285"/>
      <c r="D247" s="282"/>
      <c r="E247" s="288"/>
      <c r="F247" s="282"/>
      <c r="G247" s="291"/>
      <c r="H247" s="194"/>
      <c r="I247" s="248"/>
      <c r="J247" s="250"/>
      <c r="K247" s="252"/>
      <c r="L247" s="252"/>
      <c r="M247" s="250"/>
      <c r="N247" s="265"/>
      <c r="O247" s="265"/>
      <c r="P247" s="269"/>
      <c r="Q247" s="252"/>
      <c r="R247" s="199"/>
      <c r="S247" s="79" t="s">
        <v>566</v>
      </c>
      <c r="T247" s="80"/>
      <c r="U247" s="81"/>
      <c r="V247" s="81"/>
      <c r="W247" s="81"/>
      <c r="X247" s="81"/>
      <c r="Y247" s="81"/>
      <c r="Z247" s="75" t="str">
        <f t="shared" si="14"/>
        <v/>
      </c>
      <c r="AA247" s="76">
        <f t="shared" si="15"/>
        <v>0</v>
      </c>
      <c r="AB247" s="76">
        <f t="shared" si="16"/>
        <v>0</v>
      </c>
      <c r="AC247" s="274"/>
      <c r="AD247" s="227"/>
      <c r="AE247" s="227"/>
      <c r="AF247" s="265"/>
      <c r="AG247" s="265"/>
      <c r="AH247" s="216"/>
      <c r="AI247" s="216"/>
      <c r="AJ247" s="258"/>
      <c r="AK247" s="258"/>
      <c r="AL247" s="258"/>
      <c r="AM247" s="207"/>
      <c r="AN247" s="207"/>
      <c r="AO247" s="207"/>
      <c r="AP247" s="207"/>
      <c r="AQ247" s="262"/>
      <c r="AR247" s="202"/>
    </row>
    <row r="248" spans="1:44" s="78" customFormat="1" ht="17.100000000000001" customHeight="1">
      <c r="A248" s="279"/>
      <c r="B248" s="282"/>
      <c r="C248" s="285"/>
      <c r="D248" s="282"/>
      <c r="E248" s="288"/>
      <c r="F248" s="282"/>
      <c r="G248" s="291"/>
      <c r="H248" s="194"/>
      <c r="I248" s="248">
        <v>9.5</v>
      </c>
      <c r="J248" s="250"/>
      <c r="K248" s="252"/>
      <c r="L248" s="252"/>
      <c r="M248" s="250"/>
      <c r="N248" s="265"/>
      <c r="O248" s="265"/>
      <c r="P248" s="269"/>
      <c r="Q248" s="252"/>
      <c r="R248" s="254">
        <f>IF(Q248="SI",1,IF(Q248="NO",3,0))</f>
        <v>0</v>
      </c>
      <c r="S248" s="79" t="s">
        <v>567</v>
      </c>
      <c r="T248" s="80"/>
      <c r="U248" s="81"/>
      <c r="V248" s="81"/>
      <c r="W248" s="81"/>
      <c r="X248" s="81"/>
      <c r="Y248" s="81"/>
      <c r="Z248" s="75" t="str">
        <f t="shared" si="14"/>
        <v/>
      </c>
      <c r="AA248" s="76">
        <f t="shared" si="15"/>
        <v>0</v>
      </c>
      <c r="AB248" s="76">
        <f t="shared" si="16"/>
        <v>0</v>
      </c>
      <c r="AC248" s="274"/>
      <c r="AD248" s="227"/>
      <c r="AE248" s="227"/>
      <c r="AF248" s="265"/>
      <c r="AG248" s="265"/>
      <c r="AH248" s="216"/>
      <c r="AI248" s="216"/>
      <c r="AJ248" s="258"/>
      <c r="AK248" s="258"/>
      <c r="AL248" s="258"/>
      <c r="AM248" s="207"/>
      <c r="AN248" s="207"/>
      <c r="AO248" s="207"/>
      <c r="AP248" s="207"/>
      <c r="AQ248" s="262"/>
      <c r="AR248" s="231"/>
    </row>
    <row r="249" spans="1:44" s="78" customFormat="1" ht="17.100000000000001" customHeight="1">
      <c r="A249" s="279"/>
      <c r="B249" s="282"/>
      <c r="C249" s="285"/>
      <c r="D249" s="282"/>
      <c r="E249" s="288"/>
      <c r="F249" s="282"/>
      <c r="G249" s="291"/>
      <c r="H249" s="194"/>
      <c r="I249" s="248"/>
      <c r="J249" s="250"/>
      <c r="K249" s="252"/>
      <c r="L249" s="252"/>
      <c r="M249" s="250"/>
      <c r="N249" s="265"/>
      <c r="O249" s="265"/>
      <c r="P249" s="269"/>
      <c r="Q249" s="252"/>
      <c r="R249" s="199"/>
      <c r="S249" s="79" t="s">
        <v>568</v>
      </c>
      <c r="T249" s="80"/>
      <c r="U249" s="81"/>
      <c r="V249" s="81"/>
      <c r="W249" s="81"/>
      <c r="X249" s="81"/>
      <c r="Y249" s="81"/>
      <c r="Z249" s="75" t="str">
        <f t="shared" si="14"/>
        <v/>
      </c>
      <c r="AA249" s="76">
        <f t="shared" si="15"/>
        <v>0</v>
      </c>
      <c r="AB249" s="76">
        <f t="shared" si="16"/>
        <v>0</v>
      </c>
      <c r="AC249" s="274"/>
      <c r="AD249" s="227"/>
      <c r="AE249" s="227"/>
      <c r="AF249" s="265"/>
      <c r="AG249" s="265"/>
      <c r="AH249" s="216"/>
      <c r="AI249" s="216"/>
      <c r="AJ249" s="258"/>
      <c r="AK249" s="258"/>
      <c r="AL249" s="258"/>
      <c r="AM249" s="207"/>
      <c r="AN249" s="207"/>
      <c r="AO249" s="207"/>
      <c r="AP249" s="207"/>
      <c r="AQ249" s="262"/>
      <c r="AR249" s="202"/>
    </row>
    <row r="250" spans="1:44" s="78" customFormat="1" ht="17.100000000000001" customHeight="1">
      <c r="A250" s="279"/>
      <c r="B250" s="282"/>
      <c r="C250" s="285"/>
      <c r="D250" s="282"/>
      <c r="E250" s="288"/>
      <c r="F250" s="282"/>
      <c r="G250" s="291"/>
      <c r="H250" s="194"/>
      <c r="I250" s="248"/>
      <c r="J250" s="250"/>
      <c r="K250" s="252"/>
      <c r="L250" s="252"/>
      <c r="M250" s="250"/>
      <c r="N250" s="265"/>
      <c r="O250" s="265"/>
      <c r="P250" s="269"/>
      <c r="Q250" s="252"/>
      <c r="R250" s="199"/>
      <c r="S250" s="79" t="s">
        <v>569</v>
      </c>
      <c r="T250" s="80"/>
      <c r="U250" s="81"/>
      <c r="V250" s="81"/>
      <c r="W250" s="81"/>
      <c r="X250" s="81"/>
      <c r="Y250" s="81"/>
      <c r="Z250" s="75" t="str">
        <f t="shared" si="14"/>
        <v/>
      </c>
      <c r="AA250" s="76">
        <f t="shared" si="15"/>
        <v>0</v>
      </c>
      <c r="AB250" s="76">
        <f t="shared" si="16"/>
        <v>0</v>
      </c>
      <c r="AC250" s="274"/>
      <c r="AD250" s="227"/>
      <c r="AE250" s="227"/>
      <c r="AF250" s="265"/>
      <c r="AG250" s="265"/>
      <c r="AH250" s="216"/>
      <c r="AI250" s="216"/>
      <c r="AJ250" s="258"/>
      <c r="AK250" s="258"/>
      <c r="AL250" s="258"/>
      <c r="AM250" s="207"/>
      <c r="AN250" s="207"/>
      <c r="AO250" s="207"/>
      <c r="AP250" s="207"/>
      <c r="AQ250" s="262"/>
      <c r="AR250" s="202"/>
    </row>
    <row r="251" spans="1:44" s="78" customFormat="1" ht="17.100000000000001" customHeight="1">
      <c r="A251" s="279"/>
      <c r="B251" s="282"/>
      <c r="C251" s="285"/>
      <c r="D251" s="282"/>
      <c r="E251" s="288"/>
      <c r="F251" s="282"/>
      <c r="G251" s="291"/>
      <c r="H251" s="194"/>
      <c r="I251" s="248"/>
      <c r="J251" s="250"/>
      <c r="K251" s="252"/>
      <c r="L251" s="252"/>
      <c r="M251" s="250"/>
      <c r="N251" s="265"/>
      <c r="O251" s="265"/>
      <c r="P251" s="269"/>
      <c r="Q251" s="252"/>
      <c r="R251" s="199"/>
      <c r="S251" s="79" t="s">
        <v>570</v>
      </c>
      <c r="T251" s="80"/>
      <c r="U251" s="81"/>
      <c r="V251" s="81"/>
      <c r="W251" s="81"/>
      <c r="X251" s="81"/>
      <c r="Y251" s="81"/>
      <c r="Z251" s="75" t="str">
        <f t="shared" si="14"/>
        <v/>
      </c>
      <c r="AA251" s="76">
        <f t="shared" si="15"/>
        <v>0</v>
      </c>
      <c r="AB251" s="76">
        <f t="shared" si="16"/>
        <v>0</v>
      </c>
      <c r="AC251" s="274"/>
      <c r="AD251" s="227"/>
      <c r="AE251" s="227"/>
      <c r="AF251" s="265"/>
      <c r="AG251" s="265"/>
      <c r="AH251" s="216"/>
      <c r="AI251" s="216"/>
      <c r="AJ251" s="258"/>
      <c r="AK251" s="258"/>
      <c r="AL251" s="258"/>
      <c r="AM251" s="207"/>
      <c r="AN251" s="207"/>
      <c r="AO251" s="207"/>
      <c r="AP251" s="207"/>
      <c r="AQ251" s="262"/>
      <c r="AR251" s="202"/>
    </row>
    <row r="252" spans="1:44" s="78" customFormat="1" ht="17.100000000000001" customHeight="1">
      <c r="A252" s="280"/>
      <c r="B252" s="283"/>
      <c r="C252" s="286"/>
      <c r="D252" s="283"/>
      <c r="E252" s="289"/>
      <c r="F252" s="283"/>
      <c r="G252" s="292"/>
      <c r="H252" s="195"/>
      <c r="I252" s="249"/>
      <c r="J252" s="251"/>
      <c r="K252" s="253"/>
      <c r="L252" s="253"/>
      <c r="M252" s="251"/>
      <c r="N252" s="266"/>
      <c r="O252" s="266"/>
      <c r="P252" s="270"/>
      <c r="Q252" s="253"/>
      <c r="R252" s="200"/>
      <c r="S252" s="82" t="s">
        <v>571</v>
      </c>
      <c r="T252" s="83"/>
      <c r="U252" s="84"/>
      <c r="V252" s="84"/>
      <c r="W252" s="84"/>
      <c r="X252" s="84"/>
      <c r="Y252" s="84"/>
      <c r="Z252" s="85" t="str">
        <f t="shared" si="14"/>
        <v/>
      </c>
      <c r="AA252" s="86">
        <f t="shared" si="15"/>
        <v>0</v>
      </c>
      <c r="AB252" s="86">
        <f t="shared" si="16"/>
        <v>0</v>
      </c>
      <c r="AC252" s="275"/>
      <c r="AD252" s="228"/>
      <c r="AE252" s="228"/>
      <c r="AF252" s="266"/>
      <c r="AG252" s="266"/>
      <c r="AH252" s="217"/>
      <c r="AI252" s="217"/>
      <c r="AJ252" s="259"/>
      <c r="AK252" s="259"/>
      <c r="AL252" s="259"/>
      <c r="AM252" s="208"/>
      <c r="AN252" s="208"/>
      <c r="AO252" s="208"/>
      <c r="AP252" s="208"/>
      <c r="AQ252" s="263"/>
      <c r="AR252" s="230"/>
    </row>
    <row r="253" spans="1:44" s="78" customFormat="1" ht="17.100000000000001" customHeight="1">
      <c r="A253" s="232" t="str">
        <f>IF(E253&lt;&gt;"",'Información General'!$D$15&amp;"_"&amp;+$A$1+10,"")</f>
        <v/>
      </c>
      <c r="B253" s="235"/>
      <c r="C253" s="238"/>
      <c r="D253" s="235"/>
      <c r="E253" s="241"/>
      <c r="F253" s="235"/>
      <c r="G253" s="244"/>
      <c r="H253" s="229"/>
      <c r="I253" s="247">
        <v>10.1</v>
      </c>
      <c r="J253" s="229"/>
      <c r="K253" s="221"/>
      <c r="L253" s="221"/>
      <c r="M253" s="229"/>
      <c r="N253" s="212"/>
      <c r="O253" s="212"/>
      <c r="P253" s="218" t="str">
        <f>IF(AND(N253&lt;&gt;"",O253&lt;&gt;""),IF(AND(N253&gt;5,O253&gt;5),"I",IF(AND(N253&lt;=5,O253&gt;5),"II",IF(AND(N253&gt;5,O253&lt;=5),"IV",IF(AND(N253&lt;=5,O253&lt;=5),"III")))),"")</f>
        <v/>
      </c>
      <c r="Q253" s="221"/>
      <c r="R253" s="222">
        <f>IF(Q253="SI",1,IF(Q253="NO",3,0))</f>
        <v>0</v>
      </c>
      <c r="S253" s="72" t="s">
        <v>572</v>
      </c>
      <c r="T253" s="73"/>
      <c r="U253" s="74"/>
      <c r="V253" s="74"/>
      <c r="W253" s="74"/>
      <c r="X253" s="74"/>
      <c r="Y253" s="74"/>
      <c r="Z253" s="87" t="str">
        <f t="shared" si="14"/>
        <v/>
      </c>
      <c r="AA253" s="77">
        <f>IF(Z253="Suficiente",1,0)</f>
        <v>0</v>
      </c>
      <c r="AB253" s="77">
        <f>IF(Z253="Deficiente",1,0)</f>
        <v>0</v>
      </c>
      <c r="AC253" s="223" t="str">
        <f>IF(SUM(R253:R277)&gt;=1,IF((SUM(R253:R277)/COUNTA(Q253:Q277))=1,IF(SUM(AA253:AA277)&gt;=1,IF(SUM(AA253:AA277)/(SUM(AA253:AA277)+SUM(AB253:AB277))=100%,"SI","NO"),"NO"),"NO"),"")</f>
        <v/>
      </c>
      <c r="AD253" s="226" t="str">
        <f>IF($N253=1,"b","")</f>
        <v/>
      </c>
      <c r="AE253" s="226" t="str">
        <f>IF($O253=1,"b","")</f>
        <v/>
      </c>
      <c r="AF253" s="212"/>
      <c r="AG253" s="212"/>
      <c r="AH253" s="215">
        <f>IF(OR($AD253="b",$AE253="b"),2,0)</f>
        <v>0</v>
      </c>
      <c r="AI253" s="215">
        <f>IF(AND($N253=1,$AF253=1,$O253=1,$AG253=1),1,0)</f>
        <v>0</v>
      </c>
      <c r="AJ253" s="203">
        <f>IF(AF253&lt;&gt;"",IF(AI253=1,1,IF(OR($AF253&gt;$N253,AND($AC253="SI",$AF253=$N253),AND($AC253="NO",$AF253&lt;&gt;$N253)),0,1)),0)</f>
        <v>0</v>
      </c>
      <c r="AK253" s="203">
        <f>IF(AG253&lt;&gt;"",IF(AI253=1,1,IF(OR(AG253&gt;O253,AND(AC253="SI",AG253=O253),AND(AC253="NO",AG253&lt;&gt;O253)),0,1)),0)</f>
        <v>0</v>
      </c>
      <c r="AL253" s="203">
        <f>IF(AC253&lt;&gt;"",(+AI253+AJ253+AK253),0)</f>
        <v>0</v>
      </c>
      <c r="AM253" s="206" t="str">
        <f>IF($AL253&gt;=2,IF(AND($AF253="",$AG253=""),"",IF(AND($AF253&gt;5,$AG253&gt;5),"I","")),"")</f>
        <v/>
      </c>
      <c r="AN253" s="206" t="str">
        <f>IF($AL253&gt;=2,IF(AND($AF253="",$AG253=""),"",IF(AND($AF253&lt;6,$AG253&gt;5),"II","")),"")</f>
        <v/>
      </c>
      <c r="AO253" s="206" t="str">
        <f>IF($AL253&gt;=2,IF(AND($AF253="",$AG253=""),"",IF(AND($AF253&lt;6,$AG253&lt;6),"III","")),"")</f>
        <v/>
      </c>
      <c r="AP253" s="206" t="str">
        <f>IF($AL253&gt;=2,IF(AND($AF253="",$AG253=""),"",IF(AND($AF253&gt;5,$AG253&lt;6),"IV","")),"")</f>
        <v/>
      </c>
      <c r="AQ253" s="209"/>
      <c r="AR253" s="255"/>
    </row>
    <row r="254" spans="1:44" s="78" customFormat="1" ht="17.100000000000001" customHeight="1">
      <c r="A254" s="233"/>
      <c r="B254" s="236"/>
      <c r="C254" s="239"/>
      <c r="D254" s="236"/>
      <c r="E254" s="242"/>
      <c r="F254" s="236"/>
      <c r="G254" s="245"/>
      <c r="H254" s="194"/>
      <c r="I254" s="192"/>
      <c r="J254" s="194"/>
      <c r="K254" s="196"/>
      <c r="L254" s="196"/>
      <c r="M254" s="194"/>
      <c r="N254" s="213"/>
      <c r="O254" s="213"/>
      <c r="P254" s="219"/>
      <c r="Q254" s="196"/>
      <c r="R254" s="199"/>
      <c r="S254" s="79" t="s">
        <v>573</v>
      </c>
      <c r="T254" s="80"/>
      <c r="U254" s="81"/>
      <c r="V254" s="81"/>
      <c r="W254" s="81"/>
      <c r="X254" s="81"/>
      <c r="Y254" s="81"/>
      <c r="Z254" s="75" t="str">
        <f t="shared" si="14"/>
        <v/>
      </c>
      <c r="AA254" s="76">
        <f t="shared" si="15"/>
        <v>0</v>
      </c>
      <c r="AB254" s="76">
        <f t="shared" ref="AB254:AB277" si="17">IF(Z254="Deficiente",1,0)</f>
        <v>0</v>
      </c>
      <c r="AC254" s="224"/>
      <c r="AD254" s="227"/>
      <c r="AE254" s="227"/>
      <c r="AF254" s="213"/>
      <c r="AG254" s="213"/>
      <c r="AH254" s="216"/>
      <c r="AI254" s="216"/>
      <c r="AJ254" s="204"/>
      <c r="AK254" s="204"/>
      <c r="AL254" s="204"/>
      <c r="AM254" s="207"/>
      <c r="AN254" s="207"/>
      <c r="AO254" s="207"/>
      <c r="AP254" s="207"/>
      <c r="AQ254" s="210"/>
      <c r="AR254" s="202"/>
    </row>
    <row r="255" spans="1:44" s="78" customFormat="1" ht="17.100000000000001" customHeight="1">
      <c r="A255" s="233"/>
      <c r="B255" s="236"/>
      <c r="C255" s="239"/>
      <c r="D255" s="236"/>
      <c r="E255" s="242"/>
      <c r="F255" s="236"/>
      <c r="G255" s="245"/>
      <c r="H255" s="194"/>
      <c r="I255" s="192"/>
      <c r="J255" s="194"/>
      <c r="K255" s="196"/>
      <c r="L255" s="196"/>
      <c r="M255" s="194"/>
      <c r="N255" s="213"/>
      <c r="O255" s="213"/>
      <c r="P255" s="219"/>
      <c r="Q255" s="196"/>
      <c r="R255" s="199"/>
      <c r="S255" s="79" t="s">
        <v>574</v>
      </c>
      <c r="T255" s="80"/>
      <c r="U255" s="81"/>
      <c r="V255" s="81"/>
      <c r="W255" s="81"/>
      <c r="X255" s="81"/>
      <c r="Y255" s="81"/>
      <c r="Z255" s="75" t="str">
        <f t="shared" si="14"/>
        <v/>
      </c>
      <c r="AA255" s="76">
        <f t="shared" si="15"/>
        <v>0</v>
      </c>
      <c r="AB255" s="76">
        <f t="shared" si="17"/>
        <v>0</v>
      </c>
      <c r="AC255" s="224"/>
      <c r="AD255" s="227"/>
      <c r="AE255" s="227"/>
      <c r="AF255" s="213"/>
      <c r="AG255" s="213"/>
      <c r="AH255" s="216"/>
      <c r="AI255" s="216"/>
      <c r="AJ255" s="204"/>
      <c r="AK255" s="204"/>
      <c r="AL255" s="204"/>
      <c r="AM255" s="207"/>
      <c r="AN255" s="207"/>
      <c r="AO255" s="207"/>
      <c r="AP255" s="207"/>
      <c r="AQ255" s="210"/>
      <c r="AR255" s="202"/>
    </row>
    <row r="256" spans="1:44" s="78" customFormat="1" ht="17.100000000000001" customHeight="1">
      <c r="A256" s="233"/>
      <c r="B256" s="236"/>
      <c r="C256" s="239"/>
      <c r="D256" s="236"/>
      <c r="E256" s="242"/>
      <c r="F256" s="236"/>
      <c r="G256" s="245"/>
      <c r="H256" s="194"/>
      <c r="I256" s="192"/>
      <c r="J256" s="194"/>
      <c r="K256" s="196"/>
      <c r="L256" s="196"/>
      <c r="M256" s="194"/>
      <c r="N256" s="213"/>
      <c r="O256" s="213"/>
      <c r="P256" s="219"/>
      <c r="Q256" s="196"/>
      <c r="R256" s="199"/>
      <c r="S256" s="79" t="s">
        <v>575</v>
      </c>
      <c r="T256" s="80"/>
      <c r="U256" s="81"/>
      <c r="V256" s="81"/>
      <c r="W256" s="81"/>
      <c r="X256" s="81"/>
      <c r="Y256" s="81"/>
      <c r="Z256" s="75" t="str">
        <f t="shared" si="14"/>
        <v/>
      </c>
      <c r="AA256" s="76">
        <f t="shared" si="15"/>
        <v>0</v>
      </c>
      <c r="AB256" s="76">
        <f t="shared" si="17"/>
        <v>0</v>
      </c>
      <c r="AC256" s="224"/>
      <c r="AD256" s="227"/>
      <c r="AE256" s="227"/>
      <c r="AF256" s="213"/>
      <c r="AG256" s="213"/>
      <c r="AH256" s="216"/>
      <c r="AI256" s="216"/>
      <c r="AJ256" s="204"/>
      <c r="AK256" s="204"/>
      <c r="AL256" s="204"/>
      <c r="AM256" s="207"/>
      <c r="AN256" s="207"/>
      <c r="AO256" s="207"/>
      <c r="AP256" s="207"/>
      <c r="AQ256" s="210"/>
      <c r="AR256" s="202"/>
    </row>
    <row r="257" spans="1:44" s="78" customFormat="1" ht="17.100000000000001" customHeight="1">
      <c r="A257" s="233"/>
      <c r="B257" s="236"/>
      <c r="C257" s="239"/>
      <c r="D257" s="236"/>
      <c r="E257" s="242"/>
      <c r="F257" s="236"/>
      <c r="G257" s="245"/>
      <c r="H257" s="194"/>
      <c r="I257" s="192"/>
      <c r="J257" s="194"/>
      <c r="K257" s="196"/>
      <c r="L257" s="196"/>
      <c r="M257" s="194"/>
      <c r="N257" s="213"/>
      <c r="O257" s="213"/>
      <c r="P257" s="219"/>
      <c r="Q257" s="196"/>
      <c r="R257" s="199"/>
      <c r="S257" s="79" t="s">
        <v>576</v>
      </c>
      <c r="T257" s="80"/>
      <c r="U257" s="81"/>
      <c r="V257" s="81"/>
      <c r="W257" s="81"/>
      <c r="X257" s="81"/>
      <c r="Y257" s="81"/>
      <c r="Z257" s="75" t="str">
        <f t="shared" si="14"/>
        <v/>
      </c>
      <c r="AA257" s="76">
        <f t="shared" si="15"/>
        <v>0</v>
      </c>
      <c r="AB257" s="76">
        <f t="shared" si="17"/>
        <v>0</v>
      </c>
      <c r="AC257" s="224"/>
      <c r="AD257" s="227"/>
      <c r="AE257" s="227"/>
      <c r="AF257" s="213"/>
      <c r="AG257" s="213"/>
      <c r="AH257" s="216"/>
      <c r="AI257" s="216"/>
      <c r="AJ257" s="204"/>
      <c r="AK257" s="204"/>
      <c r="AL257" s="204"/>
      <c r="AM257" s="207"/>
      <c r="AN257" s="207"/>
      <c r="AO257" s="207"/>
      <c r="AP257" s="207"/>
      <c r="AQ257" s="210"/>
      <c r="AR257" s="202"/>
    </row>
    <row r="258" spans="1:44" s="78" customFormat="1" ht="17.100000000000001" customHeight="1">
      <c r="A258" s="233"/>
      <c r="B258" s="236"/>
      <c r="C258" s="239"/>
      <c r="D258" s="236"/>
      <c r="E258" s="242"/>
      <c r="F258" s="236"/>
      <c r="G258" s="245"/>
      <c r="H258" s="194"/>
      <c r="I258" s="192">
        <v>10.199999999999999</v>
      </c>
      <c r="J258" s="194"/>
      <c r="K258" s="196"/>
      <c r="L258" s="196"/>
      <c r="M258" s="194"/>
      <c r="N258" s="213"/>
      <c r="O258" s="213"/>
      <c r="P258" s="219"/>
      <c r="Q258" s="196"/>
      <c r="R258" s="198">
        <f>IF(Q258="SI",1,IF(Q258="NO",3,0))</f>
        <v>0</v>
      </c>
      <c r="S258" s="79" t="s">
        <v>577</v>
      </c>
      <c r="T258" s="80"/>
      <c r="U258" s="81"/>
      <c r="V258" s="81"/>
      <c r="W258" s="81"/>
      <c r="X258" s="81"/>
      <c r="Y258" s="81"/>
      <c r="Z258" s="75" t="str">
        <f t="shared" si="14"/>
        <v/>
      </c>
      <c r="AA258" s="76">
        <f t="shared" si="15"/>
        <v>0</v>
      </c>
      <c r="AB258" s="76">
        <f t="shared" si="17"/>
        <v>0</v>
      </c>
      <c r="AC258" s="224"/>
      <c r="AD258" s="227"/>
      <c r="AE258" s="227"/>
      <c r="AF258" s="213"/>
      <c r="AG258" s="213"/>
      <c r="AH258" s="216"/>
      <c r="AI258" s="216"/>
      <c r="AJ258" s="204"/>
      <c r="AK258" s="204"/>
      <c r="AL258" s="204"/>
      <c r="AM258" s="207"/>
      <c r="AN258" s="207"/>
      <c r="AO258" s="207"/>
      <c r="AP258" s="207"/>
      <c r="AQ258" s="210"/>
      <c r="AR258" s="201"/>
    </row>
    <row r="259" spans="1:44" s="78" customFormat="1" ht="17.100000000000001" customHeight="1">
      <c r="A259" s="233"/>
      <c r="B259" s="236"/>
      <c r="C259" s="239"/>
      <c r="D259" s="236"/>
      <c r="E259" s="242"/>
      <c r="F259" s="236"/>
      <c r="G259" s="245"/>
      <c r="H259" s="194"/>
      <c r="I259" s="192"/>
      <c r="J259" s="194"/>
      <c r="K259" s="196"/>
      <c r="L259" s="196"/>
      <c r="M259" s="194"/>
      <c r="N259" s="213"/>
      <c r="O259" s="213"/>
      <c r="P259" s="219"/>
      <c r="Q259" s="196"/>
      <c r="R259" s="199"/>
      <c r="S259" s="79" t="s">
        <v>578</v>
      </c>
      <c r="T259" s="80"/>
      <c r="U259" s="81"/>
      <c r="V259" s="81"/>
      <c r="W259" s="81"/>
      <c r="X259" s="81"/>
      <c r="Y259" s="81"/>
      <c r="Z259" s="75" t="str">
        <f t="shared" si="14"/>
        <v/>
      </c>
      <c r="AA259" s="76">
        <f t="shared" si="15"/>
        <v>0</v>
      </c>
      <c r="AB259" s="76">
        <f t="shared" si="17"/>
        <v>0</v>
      </c>
      <c r="AC259" s="224"/>
      <c r="AD259" s="227"/>
      <c r="AE259" s="227"/>
      <c r="AF259" s="213"/>
      <c r="AG259" s="213"/>
      <c r="AH259" s="216"/>
      <c r="AI259" s="216"/>
      <c r="AJ259" s="204"/>
      <c r="AK259" s="204"/>
      <c r="AL259" s="204"/>
      <c r="AM259" s="207"/>
      <c r="AN259" s="207"/>
      <c r="AO259" s="207"/>
      <c r="AP259" s="207"/>
      <c r="AQ259" s="210"/>
      <c r="AR259" s="202"/>
    </row>
    <row r="260" spans="1:44" s="78" customFormat="1" ht="17.100000000000001" customHeight="1">
      <c r="A260" s="233"/>
      <c r="B260" s="236"/>
      <c r="C260" s="239"/>
      <c r="D260" s="236"/>
      <c r="E260" s="242"/>
      <c r="F260" s="236"/>
      <c r="G260" s="245"/>
      <c r="H260" s="194"/>
      <c r="I260" s="192"/>
      <c r="J260" s="194"/>
      <c r="K260" s="196"/>
      <c r="L260" s="196"/>
      <c r="M260" s="194"/>
      <c r="N260" s="213"/>
      <c r="O260" s="213"/>
      <c r="P260" s="219"/>
      <c r="Q260" s="196"/>
      <c r="R260" s="199"/>
      <c r="S260" s="79" t="s">
        <v>579</v>
      </c>
      <c r="T260" s="80"/>
      <c r="U260" s="81"/>
      <c r="V260" s="81"/>
      <c r="W260" s="81"/>
      <c r="X260" s="81"/>
      <c r="Y260" s="81"/>
      <c r="Z260" s="75" t="str">
        <f t="shared" si="14"/>
        <v/>
      </c>
      <c r="AA260" s="76">
        <f t="shared" si="15"/>
        <v>0</v>
      </c>
      <c r="AB260" s="76">
        <f t="shared" si="17"/>
        <v>0</v>
      </c>
      <c r="AC260" s="224"/>
      <c r="AD260" s="227"/>
      <c r="AE260" s="227"/>
      <c r="AF260" s="213"/>
      <c r="AG260" s="213"/>
      <c r="AH260" s="216"/>
      <c r="AI260" s="216"/>
      <c r="AJ260" s="204"/>
      <c r="AK260" s="204"/>
      <c r="AL260" s="204"/>
      <c r="AM260" s="207"/>
      <c r="AN260" s="207"/>
      <c r="AO260" s="207"/>
      <c r="AP260" s="207"/>
      <c r="AQ260" s="210"/>
      <c r="AR260" s="202"/>
    </row>
    <row r="261" spans="1:44" s="78" customFormat="1" ht="17.100000000000001" customHeight="1">
      <c r="A261" s="233"/>
      <c r="B261" s="236"/>
      <c r="C261" s="239"/>
      <c r="D261" s="236"/>
      <c r="E261" s="242"/>
      <c r="F261" s="236"/>
      <c r="G261" s="245"/>
      <c r="H261" s="194"/>
      <c r="I261" s="192"/>
      <c r="J261" s="194"/>
      <c r="K261" s="196"/>
      <c r="L261" s="196"/>
      <c r="M261" s="194"/>
      <c r="N261" s="213"/>
      <c r="O261" s="213"/>
      <c r="P261" s="219"/>
      <c r="Q261" s="196"/>
      <c r="R261" s="199"/>
      <c r="S261" s="79" t="s">
        <v>580</v>
      </c>
      <c r="T261" s="80"/>
      <c r="U261" s="81"/>
      <c r="V261" s="81"/>
      <c r="W261" s="81"/>
      <c r="X261" s="81"/>
      <c r="Y261" s="81"/>
      <c r="Z261" s="75" t="str">
        <f t="shared" si="14"/>
        <v/>
      </c>
      <c r="AA261" s="76">
        <f t="shared" si="15"/>
        <v>0</v>
      </c>
      <c r="AB261" s="76">
        <f t="shared" si="17"/>
        <v>0</v>
      </c>
      <c r="AC261" s="224"/>
      <c r="AD261" s="227"/>
      <c r="AE261" s="227"/>
      <c r="AF261" s="213"/>
      <c r="AG261" s="213"/>
      <c r="AH261" s="216"/>
      <c r="AI261" s="216"/>
      <c r="AJ261" s="204"/>
      <c r="AK261" s="204"/>
      <c r="AL261" s="204"/>
      <c r="AM261" s="207"/>
      <c r="AN261" s="207"/>
      <c r="AO261" s="207"/>
      <c r="AP261" s="207"/>
      <c r="AQ261" s="210"/>
      <c r="AR261" s="202"/>
    </row>
    <row r="262" spans="1:44" s="78" customFormat="1" ht="17.100000000000001" customHeight="1">
      <c r="A262" s="233"/>
      <c r="B262" s="236"/>
      <c r="C262" s="239"/>
      <c r="D262" s="236"/>
      <c r="E262" s="242"/>
      <c r="F262" s="236"/>
      <c r="G262" s="245"/>
      <c r="H262" s="194"/>
      <c r="I262" s="192"/>
      <c r="J262" s="194"/>
      <c r="K262" s="196"/>
      <c r="L262" s="196"/>
      <c r="M262" s="194"/>
      <c r="N262" s="213"/>
      <c r="O262" s="213"/>
      <c r="P262" s="219"/>
      <c r="Q262" s="196"/>
      <c r="R262" s="199"/>
      <c r="S262" s="79" t="s">
        <v>581</v>
      </c>
      <c r="T262" s="80"/>
      <c r="U262" s="81"/>
      <c r="V262" s="81"/>
      <c r="W262" s="81"/>
      <c r="X262" s="81"/>
      <c r="Y262" s="81"/>
      <c r="Z262" s="75" t="str">
        <f t="shared" si="14"/>
        <v/>
      </c>
      <c r="AA262" s="76">
        <f t="shared" si="15"/>
        <v>0</v>
      </c>
      <c r="AB262" s="76">
        <f t="shared" si="17"/>
        <v>0</v>
      </c>
      <c r="AC262" s="224"/>
      <c r="AD262" s="227"/>
      <c r="AE262" s="227"/>
      <c r="AF262" s="213"/>
      <c r="AG262" s="213"/>
      <c r="AH262" s="216"/>
      <c r="AI262" s="216"/>
      <c r="AJ262" s="204"/>
      <c r="AK262" s="204"/>
      <c r="AL262" s="204"/>
      <c r="AM262" s="207"/>
      <c r="AN262" s="207"/>
      <c r="AO262" s="207"/>
      <c r="AP262" s="207"/>
      <c r="AQ262" s="210"/>
      <c r="AR262" s="202"/>
    </row>
    <row r="263" spans="1:44" s="78" customFormat="1" ht="17.100000000000001" customHeight="1">
      <c r="A263" s="233"/>
      <c r="B263" s="236"/>
      <c r="C263" s="239"/>
      <c r="D263" s="236"/>
      <c r="E263" s="242"/>
      <c r="F263" s="236"/>
      <c r="G263" s="245"/>
      <c r="H263" s="194"/>
      <c r="I263" s="192">
        <v>10.3</v>
      </c>
      <c r="J263" s="194"/>
      <c r="K263" s="196"/>
      <c r="L263" s="196"/>
      <c r="M263" s="194"/>
      <c r="N263" s="213"/>
      <c r="O263" s="213"/>
      <c r="P263" s="219"/>
      <c r="Q263" s="196"/>
      <c r="R263" s="198">
        <f>IF(Q263="SI",1,IF(Q263="NO",3,0))</f>
        <v>0</v>
      </c>
      <c r="S263" s="79" t="s">
        <v>582</v>
      </c>
      <c r="T263" s="80"/>
      <c r="U263" s="81"/>
      <c r="V263" s="81"/>
      <c r="W263" s="81"/>
      <c r="X263" s="81"/>
      <c r="Y263" s="81"/>
      <c r="Z263" s="75" t="str">
        <f t="shared" si="14"/>
        <v/>
      </c>
      <c r="AA263" s="76">
        <f t="shared" si="15"/>
        <v>0</v>
      </c>
      <c r="AB263" s="76">
        <f t="shared" si="17"/>
        <v>0</v>
      </c>
      <c r="AC263" s="224"/>
      <c r="AD263" s="227"/>
      <c r="AE263" s="227"/>
      <c r="AF263" s="213"/>
      <c r="AG263" s="213"/>
      <c r="AH263" s="216"/>
      <c r="AI263" s="216"/>
      <c r="AJ263" s="204"/>
      <c r="AK263" s="204"/>
      <c r="AL263" s="204"/>
      <c r="AM263" s="207"/>
      <c r="AN263" s="207"/>
      <c r="AO263" s="207"/>
      <c r="AP263" s="207"/>
      <c r="AQ263" s="210"/>
      <c r="AR263" s="201"/>
    </row>
    <row r="264" spans="1:44" s="78" customFormat="1" ht="17.100000000000001" customHeight="1">
      <c r="A264" s="233"/>
      <c r="B264" s="236"/>
      <c r="C264" s="239"/>
      <c r="D264" s="236"/>
      <c r="E264" s="242"/>
      <c r="F264" s="236"/>
      <c r="G264" s="245"/>
      <c r="H264" s="194"/>
      <c r="I264" s="192"/>
      <c r="J264" s="194"/>
      <c r="K264" s="196"/>
      <c r="L264" s="196"/>
      <c r="M264" s="194"/>
      <c r="N264" s="213"/>
      <c r="O264" s="213"/>
      <c r="P264" s="219"/>
      <c r="Q264" s="196"/>
      <c r="R264" s="199"/>
      <c r="S264" s="79" t="s">
        <v>583</v>
      </c>
      <c r="T264" s="80"/>
      <c r="U264" s="81"/>
      <c r="V264" s="81"/>
      <c r="W264" s="81"/>
      <c r="X264" s="81"/>
      <c r="Y264" s="81"/>
      <c r="Z264" s="75" t="str">
        <f t="shared" si="14"/>
        <v/>
      </c>
      <c r="AA264" s="76">
        <f t="shared" si="15"/>
        <v>0</v>
      </c>
      <c r="AB264" s="76">
        <f t="shared" si="17"/>
        <v>0</v>
      </c>
      <c r="AC264" s="224"/>
      <c r="AD264" s="227"/>
      <c r="AE264" s="227"/>
      <c r="AF264" s="213"/>
      <c r="AG264" s="213"/>
      <c r="AH264" s="216"/>
      <c r="AI264" s="216"/>
      <c r="AJ264" s="204"/>
      <c r="AK264" s="204"/>
      <c r="AL264" s="204"/>
      <c r="AM264" s="207"/>
      <c r="AN264" s="207"/>
      <c r="AO264" s="207"/>
      <c r="AP264" s="207"/>
      <c r="AQ264" s="210"/>
      <c r="AR264" s="202"/>
    </row>
    <row r="265" spans="1:44" s="78" customFormat="1" ht="17.100000000000001" customHeight="1">
      <c r="A265" s="233"/>
      <c r="B265" s="236"/>
      <c r="C265" s="239"/>
      <c r="D265" s="236"/>
      <c r="E265" s="242"/>
      <c r="F265" s="236"/>
      <c r="G265" s="245"/>
      <c r="H265" s="194"/>
      <c r="I265" s="192"/>
      <c r="J265" s="194"/>
      <c r="K265" s="196"/>
      <c r="L265" s="196"/>
      <c r="M265" s="194"/>
      <c r="N265" s="213"/>
      <c r="O265" s="213"/>
      <c r="P265" s="219"/>
      <c r="Q265" s="196"/>
      <c r="R265" s="199"/>
      <c r="S265" s="79" t="s">
        <v>584</v>
      </c>
      <c r="T265" s="80"/>
      <c r="U265" s="81"/>
      <c r="V265" s="81"/>
      <c r="W265" s="81"/>
      <c r="X265" s="81"/>
      <c r="Y265" s="81"/>
      <c r="Z265" s="75" t="str">
        <f t="shared" si="14"/>
        <v/>
      </c>
      <c r="AA265" s="76">
        <f t="shared" si="15"/>
        <v>0</v>
      </c>
      <c r="AB265" s="76">
        <f t="shared" si="17"/>
        <v>0</v>
      </c>
      <c r="AC265" s="224"/>
      <c r="AD265" s="227"/>
      <c r="AE265" s="227"/>
      <c r="AF265" s="213"/>
      <c r="AG265" s="213"/>
      <c r="AH265" s="216"/>
      <c r="AI265" s="216"/>
      <c r="AJ265" s="204"/>
      <c r="AK265" s="204"/>
      <c r="AL265" s="204"/>
      <c r="AM265" s="207"/>
      <c r="AN265" s="207"/>
      <c r="AO265" s="207"/>
      <c r="AP265" s="207"/>
      <c r="AQ265" s="210"/>
      <c r="AR265" s="202"/>
    </row>
    <row r="266" spans="1:44" s="78" customFormat="1" ht="17.100000000000001" customHeight="1">
      <c r="A266" s="233"/>
      <c r="B266" s="236"/>
      <c r="C266" s="239"/>
      <c r="D266" s="236"/>
      <c r="E266" s="242"/>
      <c r="F266" s="236"/>
      <c r="G266" s="245"/>
      <c r="H266" s="194"/>
      <c r="I266" s="192"/>
      <c r="J266" s="194"/>
      <c r="K266" s="196"/>
      <c r="L266" s="196"/>
      <c r="M266" s="194"/>
      <c r="N266" s="213"/>
      <c r="O266" s="213"/>
      <c r="P266" s="219"/>
      <c r="Q266" s="196"/>
      <c r="R266" s="199"/>
      <c r="S266" s="79" t="s">
        <v>585</v>
      </c>
      <c r="T266" s="80"/>
      <c r="U266" s="81"/>
      <c r="V266" s="81"/>
      <c r="W266" s="81"/>
      <c r="X266" s="81"/>
      <c r="Y266" s="81"/>
      <c r="Z266" s="75" t="str">
        <f t="shared" si="14"/>
        <v/>
      </c>
      <c r="AA266" s="76">
        <f t="shared" si="15"/>
        <v>0</v>
      </c>
      <c r="AB266" s="76">
        <f t="shared" si="17"/>
        <v>0</v>
      </c>
      <c r="AC266" s="224"/>
      <c r="AD266" s="227"/>
      <c r="AE266" s="227"/>
      <c r="AF266" s="213"/>
      <c r="AG266" s="213"/>
      <c r="AH266" s="216"/>
      <c r="AI266" s="216"/>
      <c r="AJ266" s="204"/>
      <c r="AK266" s="204"/>
      <c r="AL266" s="204"/>
      <c r="AM266" s="207"/>
      <c r="AN266" s="207"/>
      <c r="AO266" s="207"/>
      <c r="AP266" s="207"/>
      <c r="AQ266" s="210"/>
      <c r="AR266" s="202"/>
    </row>
    <row r="267" spans="1:44" s="78" customFormat="1" ht="17.100000000000001" customHeight="1">
      <c r="A267" s="233"/>
      <c r="B267" s="236"/>
      <c r="C267" s="239"/>
      <c r="D267" s="236"/>
      <c r="E267" s="242"/>
      <c r="F267" s="236"/>
      <c r="G267" s="245"/>
      <c r="H267" s="194"/>
      <c r="I267" s="192"/>
      <c r="J267" s="194"/>
      <c r="K267" s="196"/>
      <c r="L267" s="196"/>
      <c r="M267" s="194"/>
      <c r="N267" s="213"/>
      <c r="O267" s="213"/>
      <c r="P267" s="219"/>
      <c r="Q267" s="196"/>
      <c r="R267" s="199"/>
      <c r="S267" s="79" t="s">
        <v>586</v>
      </c>
      <c r="T267" s="80"/>
      <c r="U267" s="81"/>
      <c r="V267" s="81"/>
      <c r="W267" s="81"/>
      <c r="X267" s="81"/>
      <c r="Y267" s="81"/>
      <c r="Z267" s="75" t="str">
        <f t="shared" si="14"/>
        <v/>
      </c>
      <c r="AA267" s="76">
        <f t="shared" si="15"/>
        <v>0</v>
      </c>
      <c r="AB267" s="76">
        <f t="shared" si="17"/>
        <v>0</v>
      </c>
      <c r="AC267" s="224"/>
      <c r="AD267" s="227"/>
      <c r="AE267" s="227"/>
      <c r="AF267" s="213"/>
      <c r="AG267" s="213"/>
      <c r="AH267" s="216"/>
      <c r="AI267" s="216"/>
      <c r="AJ267" s="204"/>
      <c r="AK267" s="204"/>
      <c r="AL267" s="204"/>
      <c r="AM267" s="207"/>
      <c r="AN267" s="207"/>
      <c r="AO267" s="207"/>
      <c r="AP267" s="207"/>
      <c r="AQ267" s="210"/>
      <c r="AR267" s="202"/>
    </row>
    <row r="268" spans="1:44" s="78" customFormat="1" ht="17.100000000000001" customHeight="1">
      <c r="A268" s="233"/>
      <c r="B268" s="236"/>
      <c r="C268" s="239"/>
      <c r="D268" s="236"/>
      <c r="E268" s="242"/>
      <c r="F268" s="236"/>
      <c r="G268" s="245"/>
      <c r="H268" s="194"/>
      <c r="I268" s="192">
        <v>10.4</v>
      </c>
      <c r="J268" s="194"/>
      <c r="K268" s="196"/>
      <c r="L268" s="196"/>
      <c r="M268" s="194"/>
      <c r="N268" s="213"/>
      <c r="O268" s="213"/>
      <c r="P268" s="219"/>
      <c r="Q268" s="196"/>
      <c r="R268" s="198">
        <f>IF(Q268="SI",1,IF(Q268="NO",3,0))</f>
        <v>0</v>
      </c>
      <c r="S268" s="79" t="s">
        <v>587</v>
      </c>
      <c r="T268" s="80"/>
      <c r="U268" s="81"/>
      <c r="V268" s="81"/>
      <c r="W268" s="81"/>
      <c r="X268" s="81"/>
      <c r="Y268" s="81"/>
      <c r="Z268" s="75" t="str">
        <f t="shared" si="14"/>
        <v/>
      </c>
      <c r="AA268" s="76">
        <f t="shared" si="15"/>
        <v>0</v>
      </c>
      <c r="AB268" s="76">
        <f t="shared" si="17"/>
        <v>0</v>
      </c>
      <c r="AC268" s="224"/>
      <c r="AD268" s="227"/>
      <c r="AE268" s="227"/>
      <c r="AF268" s="213"/>
      <c r="AG268" s="213"/>
      <c r="AH268" s="216"/>
      <c r="AI268" s="216"/>
      <c r="AJ268" s="204"/>
      <c r="AK268" s="204"/>
      <c r="AL268" s="204"/>
      <c r="AM268" s="207"/>
      <c r="AN268" s="207"/>
      <c r="AO268" s="207"/>
      <c r="AP268" s="207"/>
      <c r="AQ268" s="210"/>
      <c r="AR268" s="201"/>
    </row>
    <row r="269" spans="1:44" s="78" customFormat="1" ht="17.100000000000001" customHeight="1">
      <c r="A269" s="233"/>
      <c r="B269" s="236"/>
      <c r="C269" s="239"/>
      <c r="D269" s="236"/>
      <c r="E269" s="242"/>
      <c r="F269" s="236"/>
      <c r="G269" s="245"/>
      <c r="H269" s="194"/>
      <c r="I269" s="192"/>
      <c r="J269" s="194"/>
      <c r="K269" s="196"/>
      <c r="L269" s="196"/>
      <c r="M269" s="194"/>
      <c r="N269" s="213"/>
      <c r="O269" s="213"/>
      <c r="P269" s="219"/>
      <c r="Q269" s="196"/>
      <c r="R269" s="199"/>
      <c r="S269" s="79" t="s">
        <v>588</v>
      </c>
      <c r="T269" s="80"/>
      <c r="U269" s="81"/>
      <c r="V269" s="81"/>
      <c r="W269" s="81"/>
      <c r="X269" s="81"/>
      <c r="Y269" s="81"/>
      <c r="Z269" s="75" t="str">
        <f t="shared" si="14"/>
        <v/>
      </c>
      <c r="AA269" s="76">
        <f t="shared" si="15"/>
        <v>0</v>
      </c>
      <c r="AB269" s="76">
        <f t="shared" si="17"/>
        <v>0</v>
      </c>
      <c r="AC269" s="224"/>
      <c r="AD269" s="227"/>
      <c r="AE269" s="227"/>
      <c r="AF269" s="213"/>
      <c r="AG269" s="213"/>
      <c r="AH269" s="216"/>
      <c r="AI269" s="216"/>
      <c r="AJ269" s="204"/>
      <c r="AK269" s="204"/>
      <c r="AL269" s="204"/>
      <c r="AM269" s="207"/>
      <c r="AN269" s="207"/>
      <c r="AO269" s="207"/>
      <c r="AP269" s="207"/>
      <c r="AQ269" s="210"/>
      <c r="AR269" s="202"/>
    </row>
    <row r="270" spans="1:44" s="78" customFormat="1" ht="17.100000000000001" customHeight="1">
      <c r="A270" s="233"/>
      <c r="B270" s="236"/>
      <c r="C270" s="239"/>
      <c r="D270" s="236"/>
      <c r="E270" s="242"/>
      <c r="F270" s="236"/>
      <c r="G270" s="245"/>
      <c r="H270" s="194"/>
      <c r="I270" s="192"/>
      <c r="J270" s="194"/>
      <c r="K270" s="196"/>
      <c r="L270" s="196"/>
      <c r="M270" s="194"/>
      <c r="N270" s="213"/>
      <c r="O270" s="213"/>
      <c r="P270" s="219"/>
      <c r="Q270" s="196"/>
      <c r="R270" s="199"/>
      <c r="S270" s="79" t="s">
        <v>589</v>
      </c>
      <c r="T270" s="80"/>
      <c r="U270" s="81"/>
      <c r="V270" s="81"/>
      <c r="W270" s="81"/>
      <c r="X270" s="81"/>
      <c r="Y270" s="81"/>
      <c r="Z270" s="75" t="str">
        <f t="shared" si="14"/>
        <v/>
      </c>
      <c r="AA270" s="76">
        <f t="shared" si="15"/>
        <v>0</v>
      </c>
      <c r="AB270" s="76">
        <f t="shared" si="17"/>
        <v>0</v>
      </c>
      <c r="AC270" s="224"/>
      <c r="AD270" s="227"/>
      <c r="AE270" s="227"/>
      <c r="AF270" s="213"/>
      <c r="AG270" s="213"/>
      <c r="AH270" s="216"/>
      <c r="AI270" s="216"/>
      <c r="AJ270" s="204"/>
      <c r="AK270" s="204"/>
      <c r="AL270" s="204"/>
      <c r="AM270" s="207"/>
      <c r="AN270" s="207"/>
      <c r="AO270" s="207"/>
      <c r="AP270" s="207"/>
      <c r="AQ270" s="210"/>
      <c r="AR270" s="202"/>
    </row>
    <row r="271" spans="1:44" s="78" customFormat="1" ht="17.100000000000001" customHeight="1">
      <c r="A271" s="233"/>
      <c r="B271" s="236"/>
      <c r="C271" s="239"/>
      <c r="D271" s="236"/>
      <c r="E271" s="242"/>
      <c r="F271" s="236"/>
      <c r="G271" s="245"/>
      <c r="H271" s="194"/>
      <c r="I271" s="192"/>
      <c r="J271" s="194"/>
      <c r="K271" s="196"/>
      <c r="L271" s="196"/>
      <c r="M271" s="194"/>
      <c r="N271" s="213"/>
      <c r="O271" s="213"/>
      <c r="P271" s="219"/>
      <c r="Q271" s="196"/>
      <c r="R271" s="199"/>
      <c r="S271" s="79" t="s">
        <v>590</v>
      </c>
      <c r="T271" s="80"/>
      <c r="U271" s="81"/>
      <c r="V271" s="81"/>
      <c r="W271" s="81"/>
      <c r="X271" s="81"/>
      <c r="Y271" s="81"/>
      <c r="Z271" s="75" t="str">
        <f t="shared" si="14"/>
        <v/>
      </c>
      <c r="AA271" s="76">
        <f t="shared" si="15"/>
        <v>0</v>
      </c>
      <c r="AB271" s="76">
        <f t="shared" si="17"/>
        <v>0</v>
      </c>
      <c r="AC271" s="224"/>
      <c r="AD271" s="227"/>
      <c r="AE271" s="227"/>
      <c r="AF271" s="213"/>
      <c r="AG271" s="213"/>
      <c r="AH271" s="216"/>
      <c r="AI271" s="216"/>
      <c r="AJ271" s="204"/>
      <c r="AK271" s="204"/>
      <c r="AL271" s="204"/>
      <c r="AM271" s="207"/>
      <c r="AN271" s="207"/>
      <c r="AO271" s="207"/>
      <c r="AP271" s="207"/>
      <c r="AQ271" s="210"/>
      <c r="AR271" s="202"/>
    </row>
    <row r="272" spans="1:44" s="78" customFormat="1" ht="17.100000000000001" customHeight="1">
      <c r="A272" s="233"/>
      <c r="B272" s="236"/>
      <c r="C272" s="239"/>
      <c r="D272" s="236"/>
      <c r="E272" s="242"/>
      <c r="F272" s="236"/>
      <c r="G272" s="245"/>
      <c r="H272" s="194"/>
      <c r="I272" s="192"/>
      <c r="J272" s="194"/>
      <c r="K272" s="196"/>
      <c r="L272" s="196"/>
      <c r="M272" s="194"/>
      <c r="N272" s="213"/>
      <c r="O272" s="213"/>
      <c r="P272" s="219"/>
      <c r="Q272" s="196"/>
      <c r="R272" s="199"/>
      <c r="S272" s="79" t="s">
        <v>591</v>
      </c>
      <c r="T272" s="80"/>
      <c r="U272" s="81"/>
      <c r="V272" s="81"/>
      <c r="W272" s="81"/>
      <c r="X272" s="81"/>
      <c r="Y272" s="81"/>
      <c r="Z272" s="75" t="str">
        <f t="shared" si="14"/>
        <v/>
      </c>
      <c r="AA272" s="76">
        <f t="shared" si="15"/>
        <v>0</v>
      </c>
      <c r="AB272" s="76">
        <f t="shared" si="17"/>
        <v>0</v>
      </c>
      <c r="AC272" s="224"/>
      <c r="AD272" s="227"/>
      <c r="AE272" s="227"/>
      <c r="AF272" s="213"/>
      <c r="AG272" s="213"/>
      <c r="AH272" s="216"/>
      <c r="AI272" s="216"/>
      <c r="AJ272" s="204"/>
      <c r="AK272" s="204"/>
      <c r="AL272" s="204"/>
      <c r="AM272" s="207"/>
      <c r="AN272" s="207"/>
      <c r="AO272" s="207"/>
      <c r="AP272" s="207"/>
      <c r="AQ272" s="210"/>
      <c r="AR272" s="202"/>
    </row>
    <row r="273" spans="1:44" s="78" customFormat="1" ht="17.100000000000001" customHeight="1">
      <c r="A273" s="233"/>
      <c r="B273" s="236"/>
      <c r="C273" s="239"/>
      <c r="D273" s="236"/>
      <c r="E273" s="242"/>
      <c r="F273" s="236"/>
      <c r="G273" s="245"/>
      <c r="H273" s="194"/>
      <c r="I273" s="192">
        <v>10.5</v>
      </c>
      <c r="J273" s="194"/>
      <c r="K273" s="196"/>
      <c r="L273" s="196"/>
      <c r="M273" s="194"/>
      <c r="N273" s="213"/>
      <c r="O273" s="213"/>
      <c r="P273" s="219"/>
      <c r="Q273" s="196"/>
      <c r="R273" s="198">
        <f>IF(Q273="SI",1,IF(Q273="NO",3,0))</f>
        <v>0</v>
      </c>
      <c r="S273" s="79" t="s">
        <v>592</v>
      </c>
      <c r="T273" s="80"/>
      <c r="U273" s="81"/>
      <c r="V273" s="81"/>
      <c r="W273" s="81"/>
      <c r="X273" s="81"/>
      <c r="Y273" s="81"/>
      <c r="Z273" s="75" t="str">
        <f t="shared" si="14"/>
        <v/>
      </c>
      <c r="AA273" s="76">
        <f t="shared" si="15"/>
        <v>0</v>
      </c>
      <c r="AB273" s="76">
        <f t="shared" si="17"/>
        <v>0</v>
      </c>
      <c r="AC273" s="224"/>
      <c r="AD273" s="227"/>
      <c r="AE273" s="227"/>
      <c r="AF273" s="213"/>
      <c r="AG273" s="213"/>
      <c r="AH273" s="216"/>
      <c r="AI273" s="216"/>
      <c r="AJ273" s="204"/>
      <c r="AK273" s="204"/>
      <c r="AL273" s="204"/>
      <c r="AM273" s="207"/>
      <c r="AN273" s="207"/>
      <c r="AO273" s="207"/>
      <c r="AP273" s="207"/>
      <c r="AQ273" s="210"/>
      <c r="AR273" s="201"/>
    </row>
    <row r="274" spans="1:44" s="78" customFormat="1" ht="17.100000000000001" customHeight="1">
      <c r="A274" s="233"/>
      <c r="B274" s="236"/>
      <c r="C274" s="239"/>
      <c r="D274" s="236"/>
      <c r="E274" s="242"/>
      <c r="F274" s="236"/>
      <c r="G274" s="245"/>
      <c r="H274" s="194"/>
      <c r="I274" s="192"/>
      <c r="J274" s="194"/>
      <c r="K274" s="196"/>
      <c r="L274" s="196"/>
      <c r="M274" s="194"/>
      <c r="N274" s="213"/>
      <c r="O274" s="213"/>
      <c r="P274" s="219"/>
      <c r="Q274" s="196"/>
      <c r="R274" s="199"/>
      <c r="S274" s="79" t="s">
        <v>593</v>
      </c>
      <c r="T274" s="80"/>
      <c r="U274" s="81"/>
      <c r="V274" s="81"/>
      <c r="W274" s="81"/>
      <c r="X274" s="81"/>
      <c r="Y274" s="81"/>
      <c r="Z274" s="75" t="str">
        <f t="shared" si="14"/>
        <v/>
      </c>
      <c r="AA274" s="76">
        <f t="shared" si="15"/>
        <v>0</v>
      </c>
      <c r="AB274" s="76">
        <f t="shared" si="17"/>
        <v>0</v>
      </c>
      <c r="AC274" s="224"/>
      <c r="AD274" s="227"/>
      <c r="AE274" s="227"/>
      <c r="AF274" s="213"/>
      <c r="AG274" s="213"/>
      <c r="AH274" s="216"/>
      <c r="AI274" s="216"/>
      <c r="AJ274" s="204"/>
      <c r="AK274" s="204"/>
      <c r="AL274" s="204"/>
      <c r="AM274" s="207"/>
      <c r="AN274" s="207"/>
      <c r="AO274" s="207"/>
      <c r="AP274" s="207"/>
      <c r="AQ274" s="210"/>
      <c r="AR274" s="202"/>
    </row>
    <row r="275" spans="1:44" s="78" customFormat="1" ht="17.100000000000001" customHeight="1">
      <c r="A275" s="233"/>
      <c r="B275" s="236"/>
      <c r="C275" s="239"/>
      <c r="D275" s="236"/>
      <c r="E275" s="242"/>
      <c r="F275" s="236"/>
      <c r="G275" s="245"/>
      <c r="H275" s="194"/>
      <c r="I275" s="192"/>
      <c r="J275" s="194"/>
      <c r="K275" s="196"/>
      <c r="L275" s="196"/>
      <c r="M275" s="194"/>
      <c r="N275" s="213"/>
      <c r="O275" s="213"/>
      <c r="P275" s="219"/>
      <c r="Q275" s="196"/>
      <c r="R275" s="199"/>
      <c r="S275" s="79" t="s">
        <v>594</v>
      </c>
      <c r="T275" s="80"/>
      <c r="U275" s="81"/>
      <c r="V275" s="81"/>
      <c r="W275" s="81"/>
      <c r="X275" s="81"/>
      <c r="Y275" s="81"/>
      <c r="Z275" s="75" t="str">
        <f t="shared" si="14"/>
        <v/>
      </c>
      <c r="AA275" s="76">
        <f t="shared" si="15"/>
        <v>0</v>
      </c>
      <c r="AB275" s="76">
        <f t="shared" si="17"/>
        <v>0</v>
      </c>
      <c r="AC275" s="224"/>
      <c r="AD275" s="227"/>
      <c r="AE275" s="227"/>
      <c r="AF275" s="213"/>
      <c r="AG275" s="213"/>
      <c r="AH275" s="216"/>
      <c r="AI275" s="216"/>
      <c r="AJ275" s="204"/>
      <c r="AK275" s="204"/>
      <c r="AL275" s="204"/>
      <c r="AM275" s="207"/>
      <c r="AN275" s="207"/>
      <c r="AO275" s="207"/>
      <c r="AP275" s="207"/>
      <c r="AQ275" s="210"/>
      <c r="AR275" s="202"/>
    </row>
    <row r="276" spans="1:44" s="78" customFormat="1" ht="17.100000000000001" customHeight="1">
      <c r="A276" s="233"/>
      <c r="B276" s="236"/>
      <c r="C276" s="239"/>
      <c r="D276" s="236"/>
      <c r="E276" s="242"/>
      <c r="F276" s="236"/>
      <c r="G276" s="245"/>
      <c r="H276" s="194"/>
      <c r="I276" s="192"/>
      <c r="J276" s="194"/>
      <c r="K276" s="196"/>
      <c r="L276" s="196"/>
      <c r="M276" s="194"/>
      <c r="N276" s="213"/>
      <c r="O276" s="213"/>
      <c r="P276" s="219"/>
      <c r="Q276" s="196"/>
      <c r="R276" s="199"/>
      <c r="S276" s="79" t="s">
        <v>595</v>
      </c>
      <c r="T276" s="80"/>
      <c r="U276" s="81"/>
      <c r="V276" s="81"/>
      <c r="W276" s="81"/>
      <c r="X276" s="81"/>
      <c r="Y276" s="81"/>
      <c r="Z276" s="75" t="str">
        <f t="shared" si="14"/>
        <v/>
      </c>
      <c r="AA276" s="76">
        <f t="shared" si="15"/>
        <v>0</v>
      </c>
      <c r="AB276" s="76">
        <f t="shared" si="17"/>
        <v>0</v>
      </c>
      <c r="AC276" s="224"/>
      <c r="AD276" s="227"/>
      <c r="AE276" s="227"/>
      <c r="AF276" s="213"/>
      <c r="AG276" s="213"/>
      <c r="AH276" s="216"/>
      <c r="AI276" s="216"/>
      <c r="AJ276" s="204"/>
      <c r="AK276" s="204"/>
      <c r="AL276" s="204"/>
      <c r="AM276" s="207"/>
      <c r="AN276" s="207"/>
      <c r="AO276" s="207"/>
      <c r="AP276" s="207"/>
      <c r="AQ276" s="210"/>
      <c r="AR276" s="202"/>
    </row>
    <row r="277" spans="1:44" s="78" customFormat="1" ht="17.100000000000001" customHeight="1">
      <c r="A277" s="234"/>
      <c r="B277" s="237"/>
      <c r="C277" s="240"/>
      <c r="D277" s="237"/>
      <c r="E277" s="243"/>
      <c r="F277" s="237"/>
      <c r="G277" s="246"/>
      <c r="H277" s="195"/>
      <c r="I277" s="193"/>
      <c r="J277" s="195"/>
      <c r="K277" s="197"/>
      <c r="L277" s="197"/>
      <c r="M277" s="195"/>
      <c r="N277" s="214"/>
      <c r="O277" s="214"/>
      <c r="P277" s="220"/>
      <c r="Q277" s="197"/>
      <c r="R277" s="200"/>
      <c r="S277" s="82" t="s">
        <v>596</v>
      </c>
      <c r="T277" s="83"/>
      <c r="U277" s="84"/>
      <c r="V277" s="84"/>
      <c r="W277" s="84"/>
      <c r="X277" s="84"/>
      <c r="Y277" s="84"/>
      <c r="Z277" s="85" t="str">
        <f t="shared" si="14"/>
        <v/>
      </c>
      <c r="AA277" s="86">
        <f t="shared" si="15"/>
        <v>0</v>
      </c>
      <c r="AB277" s="86">
        <f t="shared" si="17"/>
        <v>0</v>
      </c>
      <c r="AC277" s="225"/>
      <c r="AD277" s="228"/>
      <c r="AE277" s="228"/>
      <c r="AF277" s="214"/>
      <c r="AG277" s="214"/>
      <c r="AH277" s="217"/>
      <c r="AI277" s="217"/>
      <c r="AJ277" s="205"/>
      <c r="AK277" s="205"/>
      <c r="AL277" s="205"/>
      <c r="AM277" s="208"/>
      <c r="AN277" s="208"/>
      <c r="AO277" s="208"/>
      <c r="AP277" s="208"/>
      <c r="AQ277" s="211"/>
      <c r="AR277" s="230"/>
    </row>
    <row r="278" spans="1:44" s="78" customFormat="1" ht="17.100000000000001" customHeight="1">
      <c r="A278" s="278" t="str">
        <f>IF(E278&lt;&gt;"",'Información General'!$D$15&amp;"_"&amp;+$A$1+11,"")</f>
        <v/>
      </c>
      <c r="B278" s="281"/>
      <c r="C278" s="284"/>
      <c r="D278" s="281"/>
      <c r="E278" s="287"/>
      <c r="F278" s="281"/>
      <c r="G278" s="290"/>
      <c r="H278" s="229"/>
      <c r="I278" s="293">
        <v>11.1</v>
      </c>
      <c r="J278" s="277"/>
      <c r="K278" s="271"/>
      <c r="L278" s="271"/>
      <c r="M278" s="277"/>
      <c r="N278" s="264"/>
      <c r="O278" s="264"/>
      <c r="P278" s="268" t="str">
        <f>IF(AND(N278&lt;&gt;"",O278&lt;&gt;""),IF(AND(N278&gt;5,O278&gt;5),"I",IF(AND(N278&lt;=5,O278&gt;5),"II",IF(AND(N278&gt;5,O278&lt;=5),"IV",IF(AND(N278&lt;=5,O278&lt;=5),"III")))),"")</f>
        <v/>
      </c>
      <c r="Q278" s="271"/>
      <c r="R278" s="272">
        <f>IF(Q278="SI",1,IF(Q278="NO",3,0))</f>
        <v>0</v>
      </c>
      <c r="S278" s="72" t="s">
        <v>597</v>
      </c>
      <c r="T278" s="73"/>
      <c r="U278" s="74"/>
      <c r="V278" s="74"/>
      <c r="W278" s="74"/>
      <c r="X278" s="74"/>
      <c r="Y278" s="74"/>
      <c r="Z278" s="87" t="str">
        <f t="shared" si="14"/>
        <v/>
      </c>
      <c r="AA278" s="77">
        <f>IF(Z278="Suficiente",1,0)</f>
        <v>0</v>
      </c>
      <c r="AB278" s="77">
        <f>IF(Z278="Deficiente",1,0)</f>
        <v>0</v>
      </c>
      <c r="AC278" s="273" t="str">
        <f>IF(SUM(R278:R302)&gt;=1,IF((SUM(R278:R302)/COUNTA(Q278:Q302))=1,IF(SUM(AA278:AA302)&gt;=1,IF(SUM(AA278:AA302)/(SUM(AA278:AA302)+SUM(AB278:AB302))=100%,"SI","NO"),"NO"),"NO"),"")</f>
        <v/>
      </c>
      <c r="AD278" s="276" t="str">
        <f>IF($N278=1,"b","")</f>
        <v/>
      </c>
      <c r="AE278" s="276" t="str">
        <f>IF($O278=1,"b","")</f>
        <v/>
      </c>
      <c r="AF278" s="264"/>
      <c r="AG278" s="264"/>
      <c r="AH278" s="267">
        <f>IF(OR($AD278="b",$AE278="b"),2,0)</f>
        <v>0</v>
      </c>
      <c r="AI278" s="267">
        <f>IF(AND($N278=1,$AF278=1,$O278=1,$AG278=1),1,0)</f>
        <v>0</v>
      </c>
      <c r="AJ278" s="257">
        <f>IF(AF278&lt;&gt;"",IF(AI278=1,1,IF(OR($AF278&gt;$N278,AND($AC278="SI",$AF278=$N278),AND($AC278="NO",$AF278&lt;&gt;$N278)),0,1)),0)</f>
        <v>0</v>
      </c>
      <c r="AK278" s="257">
        <f>IF(AG278&lt;&gt;"",IF(AI278=1,1,IF(OR(AG278&gt;O278,AND(AC278="SI",AG278=O278),AND(AC278="NO",AG278&lt;&gt;O278)),0,1)),0)</f>
        <v>0</v>
      </c>
      <c r="AL278" s="257">
        <f>IF(AC278&lt;&gt;"",(+AI278+AJ278+AK278),0)</f>
        <v>0</v>
      </c>
      <c r="AM278" s="260" t="str">
        <f>IF($AL278&gt;=2,IF(AND($AF278="",$AG278=""),"",IF(AND($AF278&gt;5,$AG278&gt;5),"I","")),"")</f>
        <v/>
      </c>
      <c r="AN278" s="260" t="str">
        <f>IF($AL278&gt;=2,IF(AND($AF278="",$AG278=""),"",IF(AND($AF278&lt;6,$AG278&gt;5),"II","")),"")</f>
        <v/>
      </c>
      <c r="AO278" s="260" t="str">
        <f>IF($AL278&gt;=2,IF(AND($AF278="",$AG278=""),"",IF(AND($AF278&lt;6,$AG278&lt;6),"III","")),"")</f>
        <v/>
      </c>
      <c r="AP278" s="260" t="str">
        <f>IF($AL278&gt;=2,IF(AND($AF278="",$AG278=""),"",IF(AND($AF278&gt;5,$AG278&lt;6),"IV","")),"")</f>
        <v/>
      </c>
      <c r="AQ278" s="261"/>
      <c r="AR278" s="256"/>
    </row>
    <row r="279" spans="1:44" s="78" customFormat="1" ht="17.100000000000001" customHeight="1">
      <c r="A279" s="279"/>
      <c r="B279" s="282"/>
      <c r="C279" s="285"/>
      <c r="D279" s="282"/>
      <c r="E279" s="288"/>
      <c r="F279" s="282"/>
      <c r="G279" s="291"/>
      <c r="H279" s="194"/>
      <c r="I279" s="248"/>
      <c r="J279" s="250"/>
      <c r="K279" s="252"/>
      <c r="L279" s="252"/>
      <c r="M279" s="250"/>
      <c r="N279" s="265"/>
      <c r="O279" s="265"/>
      <c r="P279" s="269"/>
      <c r="Q279" s="252"/>
      <c r="R279" s="199"/>
      <c r="S279" s="79" t="s">
        <v>598</v>
      </c>
      <c r="T279" s="80"/>
      <c r="U279" s="81"/>
      <c r="V279" s="81"/>
      <c r="W279" s="81"/>
      <c r="X279" s="81"/>
      <c r="Y279" s="81"/>
      <c r="Z279" s="75" t="str">
        <f t="shared" si="14"/>
        <v/>
      </c>
      <c r="AA279" s="76">
        <f t="shared" si="15"/>
        <v>0</v>
      </c>
      <c r="AB279" s="76">
        <f t="shared" ref="AB279:AB302" si="18">IF(Z279="Deficiente",1,0)</f>
        <v>0</v>
      </c>
      <c r="AC279" s="274"/>
      <c r="AD279" s="227"/>
      <c r="AE279" s="227"/>
      <c r="AF279" s="265"/>
      <c r="AG279" s="265"/>
      <c r="AH279" s="216"/>
      <c r="AI279" s="216"/>
      <c r="AJ279" s="258"/>
      <c r="AK279" s="258"/>
      <c r="AL279" s="258"/>
      <c r="AM279" s="207"/>
      <c r="AN279" s="207"/>
      <c r="AO279" s="207"/>
      <c r="AP279" s="207"/>
      <c r="AQ279" s="262"/>
      <c r="AR279" s="202"/>
    </row>
    <row r="280" spans="1:44" s="78" customFormat="1" ht="17.100000000000001" customHeight="1">
      <c r="A280" s="279"/>
      <c r="B280" s="282"/>
      <c r="C280" s="285"/>
      <c r="D280" s="282"/>
      <c r="E280" s="288"/>
      <c r="F280" s="282"/>
      <c r="G280" s="291"/>
      <c r="H280" s="194"/>
      <c r="I280" s="248"/>
      <c r="J280" s="250"/>
      <c r="K280" s="252"/>
      <c r="L280" s="252"/>
      <c r="M280" s="250"/>
      <c r="N280" s="265"/>
      <c r="O280" s="265"/>
      <c r="P280" s="269"/>
      <c r="Q280" s="252"/>
      <c r="R280" s="199"/>
      <c r="S280" s="79" t="s">
        <v>599</v>
      </c>
      <c r="T280" s="80"/>
      <c r="U280" s="81"/>
      <c r="V280" s="81"/>
      <c r="W280" s="81"/>
      <c r="X280" s="81"/>
      <c r="Y280" s="81"/>
      <c r="Z280" s="75" t="str">
        <f t="shared" si="14"/>
        <v/>
      </c>
      <c r="AA280" s="76">
        <f t="shared" si="15"/>
        <v>0</v>
      </c>
      <c r="AB280" s="76">
        <f t="shared" si="18"/>
        <v>0</v>
      </c>
      <c r="AC280" s="274"/>
      <c r="AD280" s="227"/>
      <c r="AE280" s="227"/>
      <c r="AF280" s="265"/>
      <c r="AG280" s="265"/>
      <c r="AH280" s="216"/>
      <c r="AI280" s="216"/>
      <c r="AJ280" s="258"/>
      <c r="AK280" s="258"/>
      <c r="AL280" s="258"/>
      <c r="AM280" s="207"/>
      <c r="AN280" s="207"/>
      <c r="AO280" s="207"/>
      <c r="AP280" s="207"/>
      <c r="AQ280" s="262"/>
      <c r="AR280" s="202"/>
    </row>
    <row r="281" spans="1:44" s="78" customFormat="1" ht="17.100000000000001" customHeight="1">
      <c r="A281" s="279"/>
      <c r="B281" s="282"/>
      <c r="C281" s="285"/>
      <c r="D281" s="282"/>
      <c r="E281" s="288"/>
      <c r="F281" s="282"/>
      <c r="G281" s="291"/>
      <c r="H281" s="194"/>
      <c r="I281" s="248"/>
      <c r="J281" s="250"/>
      <c r="K281" s="252"/>
      <c r="L281" s="252"/>
      <c r="M281" s="250"/>
      <c r="N281" s="265"/>
      <c r="O281" s="265"/>
      <c r="P281" s="269"/>
      <c r="Q281" s="252"/>
      <c r="R281" s="199"/>
      <c r="S281" s="79" t="s">
        <v>600</v>
      </c>
      <c r="T281" s="80"/>
      <c r="U281" s="81"/>
      <c r="V281" s="81"/>
      <c r="W281" s="81"/>
      <c r="X281" s="81"/>
      <c r="Y281" s="81"/>
      <c r="Z281" s="75" t="str">
        <f t="shared" si="14"/>
        <v/>
      </c>
      <c r="AA281" s="76">
        <f t="shared" si="15"/>
        <v>0</v>
      </c>
      <c r="AB281" s="76">
        <f t="shared" si="18"/>
        <v>0</v>
      </c>
      <c r="AC281" s="274"/>
      <c r="AD281" s="227"/>
      <c r="AE281" s="227"/>
      <c r="AF281" s="265"/>
      <c r="AG281" s="265"/>
      <c r="AH281" s="216"/>
      <c r="AI281" s="216"/>
      <c r="AJ281" s="258"/>
      <c r="AK281" s="258"/>
      <c r="AL281" s="258"/>
      <c r="AM281" s="207"/>
      <c r="AN281" s="207"/>
      <c r="AO281" s="207"/>
      <c r="AP281" s="207"/>
      <c r="AQ281" s="262"/>
      <c r="AR281" s="202"/>
    </row>
    <row r="282" spans="1:44" s="78" customFormat="1" ht="17.100000000000001" customHeight="1">
      <c r="A282" s="279"/>
      <c r="B282" s="282"/>
      <c r="C282" s="285"/>
      <c r="D282" s="282"/>
      <c r="E282" s="288"/>
      <c r="F282" s="282"/>
      <c r="G282" s="291"/>
      <c r="H282" s="194"/>
      <c r="I282" s="248"/>
      <c r="J282" s="250"/>
      <c r="K282" s="252"/>
      <c r="L282" s="252"/>
      <c r="M282" s="250"/>
      <c r="N282" s="265"/>
      <c r="O282" s="265"/>
      <c r="P282" s="269"/>
      <c r="Q282" s="252"/>
      <c r="R282" s="199"/>
      <c r="S282" s="79" t="s">
        <v>601</v>
      </c>
      <c r="T282" s="80"/>
      <c r="U282" s="81"/>
      <c r="V282" s="81"/>
      <c r="W282" s="81"/>
      <c r="X282" s="81"/>
      <c r="Y282" s="81"/>
      <c r="Z282" s="75" t="str">
        <f t="shared" si="14"/>
        <v/>
      </c>
      <c r="AA282" s="76">
        <f t="shared" si="15"/>
        <v>0</v>
      </c>
      <c r="AB282" s="76">
        <f t="shared" si="18"/>
        <v>0</v>
      </c>
      <c r="AC282" s="274"/>
      <c r="AD282" s="227"/>
      <c r="AE282" s="227"/>
      <c r="AF282" s="265"/>
      <c r="AG282" s="265"/>
      <c r="AH282" s="216"/>
      <c r="AI282" s="216"/>
      <c r="AJ282" s="258"/>
      <c r="AK282" s="258"/>
      <c r="AL282" s="258"/>
      <c r="AM282" s="207"/>
      <c r="AN282" s="207"/>
      <c r="AO282" s="207"/>
      <c r="AP282" s="207"/>
      <c r="AQ282" s="262"/>
      <c r="AR282" s="202"/>
    </row>
    <row r="283" spans="1:44" s="78" customFormat="1" ht="17.100000000000001" customHeight="1">
      <c r="A283" s="279"/>
      <c r="B283" s="282"/>
      <c r="C283" s="285"/>
      <c r="D283" s="282"/>
      <c r="E283" s="288"/>
      <c r="F283" s="282"/>
      <c r="G283" s="291"/>
      <c r="H283" s="194"/>
      <c r="I283" s="248">
        <v>11.2</v>
      </c>
      <c r="J283" s="250"/>
      <c r="K283" s="252"/>
      <c r="L283" s="252"/>
      <c r="M283" s="250"/>
      <c r="N283" s="265"/>
      <c r="O283" s="265"/>
      <c r="P283" s="269"/>
      <c r="Q283" s="252"/>
      <c r="R283" s="254">
        <f>IF(Q283="SI",1,IF(Q283="NO",3,0))</f>
        <v>0</v>
      </c>
      <c r="S283" s="79" t="s">
        <v>602</v>
      </c>
      <c r="T283" s="80"/>
      <c r="U283" s="81"/>
      <c r="V283" s="81"/>
      <c r="W283" s="81"/>
      <c r="X283" s="81"/>
      <c r="Y283" s="81"/>
      <c r="Z283" s="75" t="str">
        <f t="shared" si="14"/>
        <v/>
      </c>
      <c r="AA283" s="76">
        <f t="shared" si="15"/>
        <v>0</v>
      </c>
      <c r="AB283" s="76">
        <f t="shared" si="18"/>
        <v>0</v>
      </c>
      <c r="AC283" s="274"/>
      <c r="AD283" s="227"/>
      <c r="AE283" s="227"/>
      <c r="AF283" s="265"/>
      <c r="AG283" s="265"/>
      <c r="AH283" s="216"/>
      <c r="AI283" s="216"/>
      <c r="AJ283" s="258"/>
      <c r="AK283" s="258"/>
      <c r="AL283" s="258"/>
      <c r="AM283" s="207"/>
      <c r="AN283" s="207"/>
      <c r="AO283" s="207"/>
      <c r="AP283" s="207"/>
      <c r="AQ283" s="262"/>
      <c r="AR283" s="231"/>
    </row>
    <row r="284" spans="1:44" s="78" customFormat="1" ht="17.100000000000001" customHeight="1">
      <c r="A284" s="279"/>
      <c r="B284" s="282"/>
      <c r="C284" s="285"/>
      <c r="D284" s="282"/>
      <c r="E284" s="288"/>
      <c r="F284" s="282"/>
      <c r="G284" s="291"/>
      <c r="H284" s="194"/>
      <c r="I284" s="248"/>
      <c r="J284" s="250"/>
      <c r="K284" s="252"/>
      <c r="L284" s="252"/>
      <c r="M284" s="250"/>
      <c r="N284" s="265"/>
      <c r="O284" s="265"/>
      <c r="P284" s="269"/>
      <c r="Q284" s="252"/>
      <c r="R284" s="199"/>
      <c r="S284" s="79" t="s">
        <v>603</v>
      </c>
      <c r="T284" s="80"/>
      <c r="U284" s="81"/>
      <c r="V284" s="81"/>
      <c r="W284" s="81"/>
      <c r="X284" s="81"/>
      <c r="Y284" s="81"/>
      <c r="Z284" s="75" t="str">
        <f t="shared" si="14"/>
        <v/>
      </c>
      <c r="AA284" s="76">
        <f t="shared" si="15"/>
        <v>0</v>
      </c>
      <c r="AB284" s="76">
        <f t="shared" si="18"/>
        <v>0</v>
      </c>
      <c r="AC284" s="274"/>
      <c r="AD284" s="227"/>
      <c r="AE284" s="227"/>
      <c r="AF284" s="265"/>
      <c r="AG284" s="265"/>
      <c r="AH284" s="216"/>
      <c r="AI284" s="216"/>
      <c r="AJ284" s="258"/>
      <c r="AK284" s="258"/>
      <c r="AL284" s="258"/>
      <c r="AM284" s="207"/>
      <c r="AN284" s="207"/>
      <c r="AO284" s="207"/>
      <c r="AP284" s="207"/>
      <c r="AQ284" s="262"/>
      <c r="AR284" s="202"/>
    </row>
    <row r="285" spans="1:44" s="78" customFormat="1" ht="17.100000000000001" customHeight="1">
      <c r="A285" s="279"/>
      <c r="B285" s="282"/>
      <c r="C285" s="285"/>
      <c r="D285" s="282"/>
      <c r="E285" s="288"/>
      <c r="F285" s="282"/>
      <c r="G285" s="291"/>
      <c r="H285" s="194"/>
      <c r="I285" s="248"/>
      <c r="J285" s="250"/>
      <c r="K285" s="252"/>
      <c r="L285" s="252"/>
      <c r="M285" s="250"/>
      <c r="N285" s="265"/>
      <c r="O285" s="265"/>
      <c r="P285" s="269"/>
      <c r="Q285" s="252"/>
      <c r="R285" s="199"/>
      <c r="S285" s="79" t="s">
        <v>604</v>
      </c>
      <c r="T285" s="80"/>
      <c r="U285" s="81"/>
      <c r="V285" s="81"/>
      <c r="W285" s="81"/>
      <c r="X285" s="81"/>
      <c r="Y285" s="81"/>
      <c r="Z285" s="75" t="str">
        <f t="shared" ref="Z285:Z348" si="19">IF($T285&lt;&gt;"",IF(AND(V285="SI",W285="SI",X285="SI",Y285="SI"),"Suficiente",IF(OR(V285="NO",W285="NO",X285="NO",Y285="NO"),"Deficiente",IF(OR(V285="",W285="",X285="",Y285=""),"Falta Valorar el Control",""))),"")</f>
        <v/>
      </c>
      <c r="AA285" s="76">
        <f t="shared" si="15"/>
        <v>0</v>
      </c>
      <c r="AB285" s="76">
        <f t="shared" si="18"/>
        <v>0</v>
      </c>
      <c r="AC285" s="274"/>
      <c r="AD285" s="227"/>
      <c r="AE285" s="227"/>
      <c r="AF285" s="265"/>
      <c r="AG285" s="265"/>
      <c r="AH285" s="216"/>
      <c r="AI285" s="216"/>
      <c r="AJ285" s="258"/>
      <c r="AK285" s="258"/>
      <c r="AL285" s="258"/>
      <c r="AM285" s="207"/>
      <c r="AN285" s="207"/>
      <c r="AO285" s="207"/>
      <c r="AP285" s="207"/>
      <c r="AQ285" s="262"/>
      <c r="AR285" s="202"/>
    </row>
    <row r="286" spans="1:44" s="78" customFormat="1" ht="17.100000000000001" customHeight="1">
      <c r="A286" s="279"/>
      <c r="B286" s="282"/>
      <c r="C286" s="285"/>
      <c r="D286" s="282"/>
      <c r="E286" s="288"/>
      <c r="F286" s="282"/>
      <c r="G286" s="291"/>
      <c r="H286" s="194"/>
      <c r="I286" s="248"/>
      <c r="J286" s="250"/>
      <c r="K286" s="252"/>
      <c r="L286" s="252"/>
      <c r="M286" s="250"/>
      <c r="N286" s="265"/>
      <c r="O286" s="265"/>
      <c r="P286" s="269"/>
      <c r="Q286" s="252"/>
      <c r="R286" s="199"/>
      <c r="S286" s="79" t="s">
        <v>605</v>
      </c>
      <c r="T286" s="80"/>
      <c r="U286" s="81"/>
      <c r="V286" s="81"/>
      <c r="W286" s="81"/>
      <c r="X286" s="81"/>
      <c r="Y286" s="81"/>
      <c r="Z286" s="75" t="str">
        <f t="shared" si="19"/>
        <v/>
      </c>
      <c r="AA286" s="76">
        <f t="shared" si="15"/>
        <v>0</v>
      </c>
      <c r="AB286" s="76">
        <f t="shared" si="18"/>
        <v>0</v>
      </c>
      <c r="AC286" s="274"/>
      <c r="AD286" s="227"/>
      <c r="AE286" s="227"/>
      <c r="AF286" s="265"/>
      <c r="AG286" s="265"/>
      <c r="AH286" s="216"/>
      <c r="AI286" s="216"/>
      <c r="AJ286" s="258"/>
      <c r="AK286" s="258"/>
      <c r="AL286" s="258"/>
      <c r="AM286" s="207"/>
      <c r="AN286" s="207"/>
      <c r="AO286" s="207"/>
      <c r="AP286" s="207"/>
      <c r="AQ286" s="262"/>
      <c r="AR286" s="202"/>
    </row>
    <row r="287" spans="1:44" s="78" customFormat="1" ht="17.100000000000001" customHeight="1">
      <c r="A287" s="279"/>
      <c r="B287" s="282"/>
      <c r="C287" s="285"/>
      <c r="D287" s="282"/>
      <c r="E287" s="288"/>
      <c r="F287" s="282"/>
      <c r="G287" s="291"/>
      <c r="H287" s="194"/>
      <c r="I287" s="248"/>
      <c r="J287" s="250"/>
      <c r="K287" s="252"/>
      <c r="L287" s="252"/>
      <c r="M287" s="250"/>
      <c r="N287" s="265"/>
      <c r="O287" s="265"/>
      <c r="P287" s="269"/>
      <c r="Q287" s="252"/>
      <c r="R287" s="199"/>
      <c r="S287" s="79" t="s">
        <v>606</v>
      </c>
      <c r="T287" s="80"/>
      <c r="U287" s="81"/>
      <c r="V287" s="81"/>
      <c r="W287" s="81"/>
      <c r="X287" s="81"/>
      <c r="Y287" s="81"/>
      <c r="Z287" s="75" t="str">
        <f t="shared" si="19"/>
        <v/>
      </c>
      <c r="AA287" s="76">
        <f t="shared" si="15"/>
        <v>0</v>
      </c>
      <c r="AB287" s="76">
        <f t="shared" si="18"/>
        <v>0</v>
      </c>
      <c r="AC287" s="274"/>
      <c r="AD287" s="227"/>
      <c r="AE287" s="227"/>
      <c r="AF287" s="265"/>
      <c r="AG287" s="265"/>
      <c r="AH287" s="216"/>
      <c r="AI287" s="216"/>
      <c r="AJ287" s="258"/>
      <c r="AK287" s="258"/>
      <c r="AL287" s="258"/>
      <c r="AM287" s="207"/>
      <c r="AN287" s="207"/>
      <c r="AO287" s="207"/>
      <c r="AP287" s="207"/>
      <c r="AQ287" s="262"/>
      <c r="AR287" s="202"/>
    </row>
    <row r="288" spans="1:44" s="78" customFormat="1" ht="17.100000000000001" customHeight="1">
      <c r="A288" s="279"/>
      <c r="B288" s="282"/>
      <c r="C288" s="285"/>
      <c r="D288" s="282"/>
      <c r="E288" s="288"/>
      <c r="F288" s="282"/>
      <c r="G288" s="291"/>
      <c r="H288" s="194"/>
      <c r="I288" s="248">
        <v>11.3</v>
      </c>
      <c r="J288" s="250"/>
      <c r="K288" s="252"/>
      <c r="L288" s="252"/>
      <c r="M288" s="250"/>
      <c r="N288" s="265"/>
      <c r="O288" s="265"/>
      <c r="P288" s="269"/>
      <c r="Q288" s="252"/>
      <c r="R288" s="254">
        <f>IF(Q288="SI",1,IF(Q288="NO",3,0))</f>
        <v>0</v>
      </c>
      <c r="S288" s="79" t="s">
        <v>607</v>
      </c>
      <c r="T288" s="80"/>
      <c r="U288" s="81"/>
      <c r="V288" s="81"/>
      <c r="W288" s="81"/>
      <c r="X288" s="81"/>
      <c r="Y288" s="81"/>
      <c r="Z288" s="75" t="str">
        <f t="shared" si="19"/>
        <v/>
      </c>
      <c r="AA288" s="76">
        <f t="shared" si="15"/>
        <v>0</v>
      </c>
      <c r="AB288" s="76">
        <f t="shared" si="18"/>
        <v>0</v>
      </c>
      <c r="AC288" s="274"/>
      <c r="AD288" s="227"/>
      <c r="AE288" s="227"/>
      <c r="AF288" s="265"/>
      <c r="AG288" s="265"/>
      <c r="AH288" s="216"/>
      <c r="AI288" s="216"/>
      <c r="AJ288" s="258"/>
      <c r="AK288" s="258"/>
      <c r="AL288" s="258"/>
      <c r="AM288" s="207"/>
      <c r="AN288" s="207"/>
      <c r="AO288" s="207"/>
      <c r="AP288" s="207"/>
      <c r="AQ288" s="262"/>
      <c r="AR288" s="231"/>
    </row>
    <row r="289" spans="1:44" s="78" customFormat="1" ht="17.100000000000001" customHeight="1">
      <c r="A289" s="279"/>
      <c r="B289" s="282"/>
      <c r="C289" s="285"/>
      <c r="D289" s="282"/>
      <c r="E289" s="288"/>
      <c r="F289" s="282"/>
      <c r="G289" s="291"/>
      <c r="H289" s="194"/>
      <c r="I289" s="248"/>
      <c r="J289" s="250"/>
      <c r="K289" s="252"/>
      <c r="L289" s="252"/>
      <c r="M289" s="250"/>
      <c r="N289" s="265"/>
      <c r="O289" s="265"/>
      <c r="P289" s="269"/>
      <c r="Q289" s="252"/>
      <c r="R289" s="199"/>
      <c r="S289" s="79" t="s">
        <v>608</v>
      </c>
      <c r="T289" s="80"/>
      <c r="U289" s="81"/>
      <c r="V289" s="81"/>
      <c r="W289" s="81"/>
      <c r="X289" s="81"/>
      <c r="Y289" s="81"/>
      <c r="Z289" s="75" t="str">
        <f t="shared" si="19"/>
        <v/>
      </c>
      <c r="AA289" s="76">
        <f t="shared" si="15"/>
        <v>0</v>
      </c>
      <c r="AB289" s="76">
        <f t="shared" si="18"/>
        <v>0</v>
      </c>
      <c r="AC289" s="274"/>
      <c r="AD289" s="227"/>
      <c r="AE289" s="227"/>
      <c r="AF289" s="265"/>
      <c r="AG289" s="265"/>
      <c r="AH289" s="216"/>
      <c r="AI289" s="216"/>
      <c r="AJ289" s="258"/>
      <c r="AK289" s="258"/>
      <c r="AL289" s="258"/>
      <c r="AM289" s="207"/>
      <c r="AN289" s="207"/>
      <c r="AO289" s="207"/>
      <c r="AP289" s="207"/>
      <c r="AQ289" s="262"/>
      <c r="AR289" s="202"/>
    </row>
    <row r="290" spans="1:44" s="78" customFormat="1" ht="17.100000000000001" customHeight="1">
      <c r="A290" s="279"/>
      <c r="B290" s="282"/>
      <c r="C290" s="285"/>
      <c r="D290" s="282"/>
      <c r="E290" s="288"/>
      <c r="F290" s="282"/>
      <c r="G290" s="291"/>
      <c r="H290" s="194"/>
      <c r="I290" s="248"/>
      <c r="J290" s="250"/>
      <c r="K290" s="252"/>
      <c r="L290" s="252"/>
      <c r="M290" s="250"/>
      <c r="N290" s="265"/>
      <c r="O290" s="265"/>
      <c r="P290" s="269"/>
      <c r="Q290" s="252"/>
      <c r="R290" s="199"/>
      <c r="S290" s="79" t="s">
        <v>609</v>
      </c>
      <c r="T290" s="80"/>
      <c r="U290" s="81"/>
      <c r="V290" s="81"/>
      <c r="W290" s="81"/>
      <c r="X290" s="81"/>
      <c r="Y290" s="81"/>
      <c r="Z290" s="75" t="str">
        <f t="shared" si="19"/>
        <v/>
      </c>
      <c r="AA290" s="76">
        <f t="shared" si="15"/>
        <v>0</v>
      </c>
      <c r="AB290" s="76">
        <f t="shared" si="18"/>
        <v>0</v>
      </c>
      <c r="AC290" s="274"/>
      <c r="AD290" s="227"/>
      <c r="AE290" s="227"/>
      <c r="AF290" s="265"/>
      <c r="AG290" s="265"/>
      <c r="AH290" s="216"/>
      <c r="AI290" s="216"/>
      <c r="AJ290" s="258"/>
      <c r="AK290" s="258"/>
      <c r="AL290" s="258"/>
      <c r="AM290" s="207"/>
      <c r="AN290" s="207"/>
      <c r="AO290" s="207"/>
      <c r="AP290" s="207"/>
      <c r="AQ290" s="262"/>
      <c r="AR290" s="202"/>
    </row>
    <row r="291" spans="1:44" s="78" customFormat="1" ht="17.100000000000001" customHeight="1">
      <c r="A291" s="279"/>
      <c r="B291" s="282"/>
      <c r="C291" s="285"/>
      <c r="D291" s="282"/>
      <c r="E291" s="288"/>
      <c r="F291" s="282"/>
      <c r="G291" s="291"/>
      <c r="H291" s="194"/>
      <c r="I291" s="248"/>
      <c r="J291" s="250"/>
      <c r="K291" s="252"/>
      <c r="L291" s="252"/>
      <c r="M291" s="250"/>
      <c r="N291" s="265"/>
      <c r="O291" s="265"/>
      <c r="P291" s="269"/>
      <c r="Q291" s="252"/>
      <c r="R291" s="199"/>
      <c r="S291" s="79" t="s">
        <v>610</v>
      </c>
      <c r="T291" s="80"/>
      <c r="U291" s="81"/>
      <c r="V291" s="81"/>
      <c r="W291" s="81"/>
      <c r="X291" s="81"/>
      <c r="Y291" s="81"/>
      <c r="Z291" s="75" t="str">
        <f t="shared" si="19"/>
        <v/>
      </c>
      <c r="AA291" s="76">
        <f t="shared" si="15"/>
        <v>0</v>
      </c>
      <c r="AB291" s="76">
        <f t="shared" si="18"/>
        <v>0</v>
      </c>
      <c r="AC291" s="274"/>
      <c r="AD291" s="227"/>
      <c r="AE291" s="227"/>
      <c r="AF291" s="265"/>
      <c r="AG291" s="265"/>
      <c r="AH291" s="216"/>
      <c r="AI291" s="216"/>
      <c r="AJ291" s="258"/>
      <c r="AK291" s="258"/>
      <c r="AL291" s="258"/>
      <c r="AM291" s="207"/>
      <c r="AN291" s="207"/>
      <c r="AO291" s="207"/>
      <c r="AP291" s="207"/>
      <c r="AQ291" s="262"/>
      <c r="AR291" s="202"/>
    </row>
    <row r="292" spans="1:44" s="78" customFormat="1" ht="17.100000000000001" customHeight="1">
      <c r="A292" s="279"/>
      <c r="B292" s="282"/>
      <c r="C292" s="285"/>
      <c r="D292" s="282"/>
      <c r="E292" s="288"/>
      <c r="F292" s="282"/>
      <c r="G292" s="291"/>
      <c r="H292" s="194"/>
      <c r="I292" s="248"/>
      <c r="J292" s="250"/>
      <c r="K292" s="252"/>
      <c r="L292" s="252"/>
      <c r="M292" s="250"/>
      <c r="N292" s="265"/>
      <c r="O292" s="265"/>
      <c r="P292" s="269"/>
      <c r="Q292" s="252"/>
      <c r="R292" s="199"/>
      <c r="S292" s="79" t="s">
        <v>611</v>
      </c>
      <c r="T292" s="80"/>
      <c r="U292" s="81"/>
      <c r="V292" s="81"/>
      <c r="W292" s="81"/>
      <c r="X292" s="81"/>
      <c r="Y292" s="81"/>
      <c r="Z292" s="75" t="str">
        <f t="shared" si="19"/>
        <v/>
      </c>
      <c r="AA292" s="76">
        <f t="shared" si="15"/>
        <v>0</v>
      </c>
      <c r="AB292" s="76">
        <f t="shared" si="18"/>
        <v>0</v>
      </c>
      <c r="AC292" s="274"/>
      <c r="AD292" s="227"/>
      <c r="AE292" s="227"/>
      <c r="AF292" s="265"/>
      <c r="AG292" s="265"/>
      <c r="AH292" s="216"/>
      <c r="AI292" s="216"/>
      <c r="AJ292" s="258"/>
      <c r="AK292" s="258"/>
      <c r="AL292" s="258"/>
      <c r="AM292" s="207"/>
      <c r="AN292" s="207"/>
      <c r="AO292" s="207"/>
      <c r="AP292" s="207"/>
      <c r="AQ292" s="262"/>
      <c r="AR292" s="202"/>
    </row>
    <row r="293" spans="1:44" s="78" customFormat="1" ht="17.100000000000001" customHeight="1">
      <c r="A293" s="279"/>
      <c r="B293" s="282"/>
      <c r="C293" s="285"/>
      <c r="D293" s="282"/>
      <c r="E293" s="288"/>
      <c r="F293" s="282"/>
      <c r="G293" s="291"/>
      <c r="H293" s="194"/>
      <c r="I293" s="248">
        <v>11.4</v>
      </c>
      <c r="J293" s="250"/>
      <c r="K293" s="252"/>
      <c r="L293" s="252"/>
      <c r="M293" s="250"/>
      <c r="N293" s="265"/>
      <c r="O293" s="265"/>
      <c r="P293" s="269"/>
      <c r="Q293" s="252"/>
      <c r="R293" s="254">
        <f>IF(Q293="SI",1,IF(Q293="NO",3,0))</f>
        <v>0</v>
      </c>
      <c r="S293" s="79" t="s">
        <v>612</v>
      </c>
      <c r="T293" s="80"/>
      <c r="U293" s="81"/>
      <c r="V293" s="81"/>
      <c r="W293" s="81"/>
      <c r="X293" s="81"/>
      <c r="Y293" s="81"/>
      <c r="Z293" s="75" t="str">
        <f t="shared" si="19"/>
        <v/>
      </c>
      <c r="AA293" s="76">
        <f t="shared" ref="AA293:AA327" si="20">IF(Z293="Suficiente",1,0)</f>
        <v>0</v>
      </c>
      <c r="AB293" s="76">
        <f t="shared" si="18"/>
        <v>0</v>
      </c>
      <c r="AC293" s="274"/>
      <c r="AD293" s="227"/>
      <c r="AE293" s="227"/>
      <c r="AF293" s="265"/>
      <c r="AG293" s="265"/>
      <c r="AH293" s="216"/>
      <c r="AI293" s="216"/>
      <c r="AJ293" s="258"/>
      <c r="AK293" s="258"/>
      <c r="AL293" s="258"/>
      <c r="AM293" s="207"/>
      <c r="AN293" s="207"/>
      <c r="AO293" s="207"/>
      <c r="AP293" s="207"/>
      <c r="AQ293" s="262"/>
      <c r="AR293" s="231"/>
    </row>
    <row r="294" spans="1:44" s="78" customFormat="1" ht="17.100000000000001" customHeight="1">
      <c r="A294" s="279"/>
      <c r="B294" s="282"/>
      <c r="C294" s="285"/>
      <c r="D294" s="282"/>
      <c r="E294" s="288"/>
      <c r="F294" s="282"/>
      <c r="G294" s="291"/>
      <c r="H294" s="194"/>
      <c r="I294" s="248"/>
      <c r="J294" s="250"/>
      <c r="K294" s="252"/>
      <c r="L294" s="252"/>
      <c r="M294" s="250"/>
      <c r="N294" s="265"/>
      <c r="O294" s="265"/>
      <c r="P294" s="269"/>
      <c r="Q294" s="252"/>
      <c r="R294" s="199"/>
      <c r="S294" s="79" t="s">
        <v>613</v>
      </c>
      <c r="T294" s="80"/>
      <c r="U294" s="81"/>
      <c r="V294" s="81"/>
      <c r="W294" s="81"/>
      <c r="X294" s="81"/>
      <c r="Y294" s="81"/>
      <c r="Z294" s="75" t="str">
        <f t="shared" si="19"/>
        <v/>
      </c>
      <c r="AA294" s="76">
        <f t="shared" si="20"/>
        <v>0</v>
      </c>
      <c r="AB294" s="76">
        <f t="shared" si="18"/>
        <v>0</v>
      </c>
      <c r="AC294" s="274"/>
      <c r="AD294" s="227"/>
      <c r="AE294" s="227"/>
      <c r="AF294" s="265"/>
      <c r="AG294" s="265"/>
      <c r="AH294" s="216"/>
      <c r="AI294" s="216"/>
      <c r="AJ294" s="258"/>
      <c r="AK294" s="258"/>
      <c r="AL294" s="258"/>
      <c r="AM294" s="207"/>
      <c r="AN294" s="207"/>
      <c r="AO294" s="207"/>
      <c r="AP294" s="207"/>
      <c r="AQ294" s="262"/>
      <c r="AR294" s="202"/>
    </row>
    <row r="295" spans="1:44" s="78" customFormat="1" ht="17.100000000000001" customHeight="1">
      <c r="A295" s="279"/>
      <c r="B295" s="282"/>
      <c r="C295" s="285"/>
      <c r="D295" s="282"/>
      <c r="E295" s="288"/>
      <c r="F295" s="282"/>
      <c r="G295" s="291"/>
      <c r="H295" s="194"/>
      <c r="I295" s="248"/>
      <c r="J295" s="250"/>
      <c r="K295" s="252"/>
      <c r="L295" s="252"/>
      <c r="M295" s="250"/>
      <c r="N295" s="265"/>
      <c r="O295" s="265"/>
      <c r="P295" s="269"/>
      <c r="Q295" s="252"/>
      <c r="R295" s="199"/>
      <c r="S295" s="79" t="s">
        <v>614</v>
      </c>
      <c r="T295" s="80"/>
      <c r="U295" s="81"/>
      <c r="V295" s="81"/>
      <c r="W295" s="81"/>
      <c r="X295" s="81"/>
      <c r="Y295" s="81"/>
      <c r="Z295" s="75" t="str">
        <f t="shared" si="19"/>
        <v/>
      </c>
      <c r="AA295" s="76">
        <f t="shared" si="20"/>
        <v>0</v>
      </c>
      <c r="AB295" s="76">
        <f t="shared" si="18"/>
        <v>0</v>
      </c>
      <c r="AC295" s="274"/>
      <c r="AD295" s="227"/>
      <c r="AE295" s="227"/>
      <c r="AF295" s="265"/>
      <c r="AG295" s="265"/>
      <c r="AH295" s="216"/>
      <c r="AI295" s="216"/>
      <c r="AJ295" s="258"/>
      <c r="AK295" s="258"/>
      <c r="AL295" s="258"/>
      <c r="AM295" s="207"/>
      <c r="AN295" s="207"/>
      <c r="AO295" s="207"/>
      <c r="AP295" s="207"/>
      <c r="AQ295" s="262"/>
      <c r="AR295" s="202"/>
    </row>
    <row r="296" spans="1:44" s="78" customFormat="1" ht="17.100000000000001" customHeight="1">
      <c r="A296" s="279"/>
      <c r="B296" s="282"/>
      <c r="C296" s="285"/>
      <c r="D296" s="282"/>
      <c r="E296" s="288"/>
      <c r="F296" s="282"/>
      <c r="G296" s="291"/>
      <c r="H296" s="194"/>
      <c r="I296" s="248"/>
      <c r="J296" s="250"/>
      <c r="K296" s="252"/>
      <c r="L296" s="252"/>
      <c r="M296" s="250"/>
      <c r="N296" s="265"/>
      <c r="O296" s="265"/>
      <c r="P296" s="269"/>
      <c r="Q296" s="252"/>
      <c r="R296" s="199"/>
      <c r="S296" s="79" t="s">
        <v>615</v>
      </c>
      <c r="T296" s="80"/>
      <c r="U296" s="81"/>
      <c r="V296" s="81"/>
      <c r="W296" s="81"/>
      <c r="X296" s="81"/>
      <c r="Y296" s="81"/>
      <c r="Z296" s="75" t="str">
        <f t="shared" si="19"/>
        <v/>
      </c>
      <c r="AA296" s="76">
        <f t="shared" si="20"/>
        <v>0</v>
      </c>
      <c r="AB296" s="76">
        <f t="shared" si="18"/>
        <v>0</v>
      </c>
      <c r="AC296" s="274"/>
      <c r="AD296" s="227"/>
      <c r="AE296" s="227"/>
      <c r="AF296" s="265"/>
      <c r="AG296" s="265"/>
      <c r="AH296" s="216"/>
      <c r="AI296" s="216"/>
      <c r="AJ296" s="258"/>
      <c r="AK296" s="258"/>
      <c r="AL296" s="258"/>
      <c r="AM296" s="207"/>
      <c r="AN296" s="207"/>
      <c r="AO296" s="207"/>
      <c r="AP296" s="207"/>
      <c r="AQ296" s="262"/>
      <c r="AR296" s="202"/>
    </row>
    <row r="297" spans="1:44" s="78" customFormat="1" ht="17.100000000000001" customHeight="1">
      <c r="A297" s="279"/>
      <c r="B297" s="282"/>
      <c r="C297" s="285"/>
      <c r="D297" s="282"/>
      <c r="E297" s="288"/>
      <c r="F297" s="282"/>
      <c r="G297" s="291"/>
      <c r="H297" s="194"/>
      <c r="I297" s="248"/>
      <c r="J297" s="250"/>
      <c r="K297" s="252"/>
      <c r="L297" s="252"/>
      <c r="M297" s="250"/>
      <c r="N297" s="265"/>
      <c r="O297" s="265"/>
      <c r="P297" s="269"/>
      <c r="Q297" s="252"/>
      <c r="R297" s="199"/>
      <c r="S297" s="79" t="s">
        <v>616</v>
      </c>
      <c r="T297" s="80"/>
      <c r="U297" s="81"/>
      <c r="V297" s="81"/>
      <c r="W297" s="81"/>
      <c r="X297" s="81"/>
      <c r="Y297" s="81"/>
      <c r="Z297" s="75" t="str">
        <f t="shared" si="19"/>
        <v/>
      </c>
      <c r="AA297" s="76">
        <f t="shared" si="20"/>
        <v>0</v>
      </c>
      <c r="AB297" s="76">
        <f t="shared" si="18"/>
        <v>0</v>
      </c>
      <c r="AC297" s="274"/>
      <c r="AD297" s="227"/>
      <c r="AE297" s="227"/>
      <c r="AF297" s="265"/>
      <c r="AG297" s="265"/>
      <c r="AH297" s="216"/>
      <c r="AI297" s="216"/>
      <c r="AJ297" s="258"/>
      <c r="AK297" s="258"/>
      <c r="AL297" s="258"/>
      <c r="AM297" s="207"/>
      <c r="AN297" s="207"/>
      <c r="AO297" s="207"/>
      <c r="AP297" s="207"/>
      <c r="AQ297" s="262"/>
      <c r="AR297" s="202"/>
    </row>
    <row r="298" spans="1:44" s="78" customFormat="1" ht="17.100000000000001" customHeight="1">
      <c r="A298" s="279"/>
      <c r="B298" s="282"/>
      <c r="C298" s="285"/>
      <c r="D298" s="282"/>
      <c r="E298" s="288"/>
      <c r="F298" s="282"/>
      <c r="G298" s="291"/>
      <c r="H298" s="194"/>
      <c r="I298" s="248">
        <v>11.5</v>
      </c>
      <c r="J298" s="250"/>
      <c r="K298" s="252"/>
      <c r="L298" s="252"/>
      <c r="M298" s="250"/>
      <c r="N298" s="265"/>
      <c r="O298" s="265"/>
      <c r="P298" s="269"/>
      <c r="Q298" s="252"/>
      <c r="R298" s="254">
        <f>IF(Q298="SI",1,IF(Q298="NO",3,0))</f>
        <v>0</v>
      </c>
      <c r="S298" s="79" t="s">
        <v>617</v>
      </c>
      <c r="T298" s="80"/>
      <c r="U298" s="81"/>
      <c r="V298" s="81"/>
      <c r="W298" s="81"/>
      <c r="X298" s="81"/>
      <c r="Y298" s="81"/>
      <c r="Z298" s="75" t="str">
        <f t="shared" si="19"/>
        <v/>
      </c>
      <c r="AA298" s="76">
        <f t="shared" si="20"/>
        <v>0</v>
      </c>
      <c r="AB298" s="76">
        <f t="shared" si="18"/>
        <v>0</v>
      </c>
      <c r="AC298" s="274"/>
      <c r="AD298" s="227"/>
      <c r="AE298" s="227"/>
      <c r="AF298" s="265"/>
      <c r="AG298" s="265"/>
      <c r="AH298" s="216"/>
      <c r="AI298" s="216"/>
      <c r="AJ298" s="258"/>
      <c r="AK298" s="258"/>
      <c r="AL298" s="258"/>
      <c r="AM298" s="207"/>
      <c r="AN298" s="207"/>
      <c r="AO298" s="207"/>
      <c r="AP298" s="207"/>
      <c r="AQ298" s="262"/>
      <c r="AR298" s="231"/>
    </row>
    <row r="299" spans="1:44" s="78" customFormat="1" ht="17.100000000000001" customHeight="1">
      <c r="A299" s="279"/>
      <c r="B299" s="282"/>
      <c r="C299" s="285"/>
      <c r="D299" s="282"/>
      <c r="E299" s="288"/>
      <c r="F299" s="282"/>
      <c r="G299" s="291"/>
      <c r="H299" s="194"/>
      <c r="I299" s="248"/>
      <c r="J299" s="250"/>
      <c r="K299" s="252"/>
      <c r="L299" s="252"/>
      <c r="M299" s="250"/>
      <c r="N299" s="265"/>
      <c r="O299" s="265"/>
      <c r="P299" s="269"/>
      <c r="Q299" s="252"/>
      <c r="R299" s="199"/>
      <c r="S299" s="79" t="s">
        <v>618</v>
      </c>
      <c r="T299" s="80"/>
      <c r="U299" s="81"/>
      <c r="V299" s="81"/>
      <c r="W299" s="81"/>
      <c r="X299" s="81"/>
      <c r="Y299" s="81"/>
      <c r="Z299" s="75" t="str">
        <f t="shared" si="19"/>
        <v/>
      </c>
      <c r="AA299" s="76">
        <f t="shared" si="20"/>
        <v>0</v>
      </c>
      <c r="AB299" s="76">
        <f t="shared" si="18"/>
        <v>0</v>
      </c>
      <c r="AC299" s="274"/>
      <c r="AD299" s="227"/>
      <c r="AE299" s="227"/>
      <c r="AF299" s="265"/>
      <c r="AG299" s="265"/>
      <c r="AH299" s="216"/>
      <c r="AI299" s="216"/>
      <c r="AJ299" s="258"/>
      <c r="AK299" s="258"/>
      <c r="AL299" s="258"/>
      <c r="AM299" s="207"/>
      <c r="AN299" s="207"/>
      <c r="AO299" s="207"/>
      <c r="AP299" s="207"/>
      <c r="AQ299" s="262"/>
      <c r="AR299" s="202"/>
    </row>
    <row r="300" spans="1:44" s="78" customFormat="1" ht="17.100000000000001" customHeight="1">
      <c r="A300" s="279"/>
      <c r="B300" s="282"/>
      <c r="C300" s="285"/>
      <c r="D300" s="282"/>
      <c r="E300" s="288"/>
      <c r="F300" s="282"/>
      <c r="G300" s="291"/>
      <c r="H300" s="194"/>
      <c r="I300" s="248"/>
      <c r="J300" s="250"/>
      <c r="K300" s="252"/>
      <c r="L300" s="252"/>
      <c r="M300" s="250"/>
      <c r="N300" s="265"/>
      <c r="O300" s="265"/>
      <c r="P300" s="269"/>
      <c r="Q300" s="252"/>
      <c r="R300" s="199"/>
      <c r="S300" s="79" t="s">
        <v>619</v>
      </c>
      <c r="T300" s="80"/>
      <c r="U300" s="81"/>
      <c r="V300" s="81"/>
      <c r="W300" s="81"/>
      <c r="X300" s="81"/>
      <c r="Y300" s="81"/>
      <c r="Z300" s="75" t="str">
        <f t="shared" si="19"/>
        <v/>
      </c>
      <c r="AA300" s="76">
        <f t="shared" si="20"/>
        <v>0</v>
      </c>
      <c r="AB300" s="76">
        <f t="shared" si="18"/>
        <v>0</v>
      </c>
      <c r="AC300" s="274"/>
      <c r="AD300" s="227"/>
      <c r="AE300" s="227"/>
      <c r="AF300" s="265"/>
      <c r="AG300" s="265"/>
      <c r="AH300" s="216"/>
      <c r="AI300" s="216"/>
      <c r="AJ300" s="258"/>
      <c r="AK300" s="258"/>
      <c r="AL300" s="258"/>
      <c r="AM300" s="207"/>
      <c r="AN300" s="207"/>
      <c r="AO300" s="207"/>
      <c r="AP300" s="207"/>
      <c r="AQ300" s="262"/>
      <c r="AR300" s="202"/>
    </row>
    <row r="301" spans="1:44" s="78" customFormat="1" ht="17.100000000000001" customHeight="1">
      <c r="A301" s="279"/>
      <c r="B301" s="282"/>
      <c r="C301" s="285"/>
      <c r="D301" s="282"/>
      <c r="E301" s="288"/>
      <c r="F301" s="282"/>
      <c r="G301" s="291"/>
      <c r="H301" s="194"/>
      <c r="I301" s="248"/>
      <c r="J301" s="250"/>
      <c r="K301" s="252"/>
      <c r="L301" s="252"/>
      <c r="M301" s="250"/>
      <c r="N301" s="265"/>
      <c r="O301" s="265"/>
      <c r="P301" s="269"/>
      <c r="Q301" s="252"/>
      <c r="R301" s="199"/>
      <c r="S301" s="79" t="s">
        <v>620</v>
      </c>
      <c r="T301" s="80"/>
      <c r="U301" s="81"/>
      <c r="V301" s="81"/>
      <c r="W301" s="81"/>
      <c r="X301" s="81"/>
      <c r="Y301" s="81"/>
      <c r="Z301" s="75" t="str">
        <f t="shared" si="19"/>
        <v/>
      </c>
      <c r="AA301" s="76">
        <f t="shared" si="20"/>
        <v>0</v>
      </c>
      <c r="AB301" s="76">
        <f t="shared" si="18"/>
        <v>0</v>
      </c>
      <c r="AC301" s="274"/>
      <c r="AD301" s="227"/>
      <c r="AE301" s="227"/>
      <c r="AF301" s="265"/>
      <c r="AG301" s="265"/>
      <c r="AH301" s="216"/>
      <c r="AI301" s="216"/>
      <c r="AJ301" s="258"/>
      <c r="AK301" s="258"/>
      <c r="AL301" s="258"/>
      <c r="AM301" s="207"/>
      <c r="AN301" s="207"/>
      <c r="AO301" s="207"/>
      <c r="AP301" s="207"/>
      <c r="AQ301" s="262"/>
      <c r="AR301" s="202"/>
    </row>
    <row r="302" spans="1:44" s="78" customFormat="1" ht="17.100000000000001" customHeight="1">
      <c r="A302" s="280"/>
      <c r="B302" s="283"/>
      <c r="C302" s="286"/>
      <c r="D302" s="283"/>
      <c r="E302" s="289"/>
      <c r="F302" s="283"/>
      <c r="G302" s="292"/>
      <c r="H302" s="195"/>
      <c r="I302" s="249"/>
      <c r="J302" s="251"/>
      <c r="K302" s="253"/>
      <c r="L302" s="253"/>
      <c r="M302" s="251"/>
      <c r="N302" s="266"/>
      <c r="O302" s="266"/>
      <c r="P302" s="270"/>
      <c r="Q302" s="253"/>
      <c r="R302" s="200"/>
      <c r="S302" s="82" t="s">
        <v>621</v>
      </c>
      <c r="T302" s="83"/>
      <c r="U302" s="84"/>
      <c r="V302" s="84"/>
      <c r="W302" s="84"/>
      <c r="X302" s="84"/>
      <c r="Y302" s="84"/>
      <c r="Z302" s="85" t="str">
        <f t="shared" si="19"/>
        <v/>
      </c>
      <c r="AA302" s="86">
        <f t="shared" si="20"/>
        <v>0</v>
      </c>
      <c r="AB302" s="86">
        <f t="shared" si="18"/>
        <v>0</v>
      </c>
      <c r="AC302" s="275"/>
      <c r="AD302" s="228"/>
      <c r="AE302" s="228"/>
      <c r="AF302" s="266"/>
      <c r="AG302" s="266"/>
      <c r="AH302" s="217"/>
      <c r="AI302" s="217"/>
      <c r="AJ302" s="259"/>
      <c r="AK302" s="259"/>
      <c r="AL302" s="259"/>
      <c r="AM302" s="208"/>
      <c r="AN302" s="208"/>
      <c r="AO302" s="208"/>
      <c r="AP302" s="208"/>
      <c r="AQ302" s="263"/>
      <c r="AR302" s="230"/>
    </row>
    <row r="303" spans="1:44" s="78" customFormat="1" ht="17.100000000000001" customHeight="1">
      <c r="A303" s="232" t="str">
        <f>IF(E303&lt;&gt;"",'Información General'!$D$15&amp;"_"&amp;+$A$1+12,"")</f>
        <v/>
      </c>
      <c r="B303" s="235"/>
      <c r="C303" s="238"/>
      <c r="D303" s="235"/>
      <c r="E303" s="241"/>
      <c r="F303" s="235"/>
      <c r="G303" s="244"/>
      <c r="H303" s="229"/>
      <c r="I303" s="247">
        <v>12.1</v>
      </c>
      <c r="J303" s="229"/>
      <c r="K303" s="221"/>
      <c r="L303" s="221"/>
      <c r="M303" s="229"/>
      <c r="N303" s="212"/>
      <c r="O303" s="212"/>
      <c r="P303" s="218" t="str">
        <f>IF(AND(N303&lt;&gt;"",O303&lt;&gt;""),IF(AND(N303&gt;5,O303&gt;5),"I",IF(AND(N303&lt;=5,O303&gt;5),"II",IF(AND(N303&gt;5,O303&lt;=5),"IV",IF(AND(N303&lt;=5,O303&lt;=5),"III")))),"")</f>
        <v/>
      </c>
      <c r="Q303" s="221"/>
      <c r="R303" s="222">
        <f>IF(Q303="SI",1,IF(Q303="NO",3,0))</f>
        <v>0</v>
      </c>
      <c r="S303" s="72" t="s">
        <v>622</v>
      </c>
      <c r="T303" s="73"/>
      <c r="U303" s="74"/>
      <c r="V303" s="74"/>
      <c r="W303" s="74"/>
      <c r="X303" s="74"/>
      <c r="Y303" s="74"/>
      <c r="Z303" s="87" t="str">
        <f t="shared" si="19"/>
        <v/>
      </c>
      <c r="AA303" s="77">
        <f>IF(Z303="Suficiente",1,0)</f>
        <v>0</v>
      </c>
      <c r="AB303" s="77">
        <f>IF(Z303="Deficiente",1,0)</f>
        <v>0</v>
      </c>
      <c r="AC303" s="223" t="str">
        <f>IF(SUM(R303:R327)&gt;=1,IF((SUM(R303:R327)/COUNTA(Q303:Q327))=1,IF(SUM(AA303:AA327)&gt;=1,IF(SUM(AA303:AA327)/(SUM(AA303:AA327)+SUM(AB303:AB327))=100%,"SI","NO"),"NO"),"NO"),"")</f>
        <v/>
      </c>
      <c r="AD303" s="226" t="str">
        <f>IF($N303=1,"b","")</f>
        <v/>
      </c>
      <c r="AE303" s="226" t="str">
        <f>IF($O303=1,"b","")</f>
        <v/>
      </c>
      <c r="AF303" s="212"/>
      <c r="AG303" s="212"/>
      <c r="AH303" s="215">
        <f>IF(OR($AD303="b",$AE303="b"),2,0)</f>
        <v>0</v>
      </c>
      <c r="AI303" s="215">
        <f>IF(AND($N303=1,$AF303=1,$O303=1,$AG303=1),1,0)</f>
        <v>0</v>
      </c>
      <c r="AJ303" s="203">
        <f>IF(AF303&lt;&gt;"",IF(AI303=1,1,IF(OR($AF303&gt;$N303,AND($AC303="SI",$AF303=$N303),AND($AC303="NO",$AF303&lt;&gt;$N303)),0,1)),0)</f>
        <v>0</v>
      </c>
      <c r="AK303" s="203">
        <f>IF(AG303&lt;&gt;"",IF(AI303=1,1,IF(OR(AG303&gt;O303,AND(AC303="SI",AG303=O303),AND(AC303="NO",AG303&lt;&gt;O303)),0,1)),0)</f>
        <v>0</v>
      </c>
      <c r="AL303" s="203">
        <f>IF(AC303&lt;&gt;"",(+AI303+AJ303+AK303),0)</f>
        <v>0</v>
      </c>
      <c r="AM303" s="206" t="str">
        <f>IF($AL303&gt;=2,IF(AND($AF303="",$AG303=""),"",IF(AND($AF303&gt;5,$AG303&gt;5),"I","")),"")</f>
        <v/>
      </c>
      <c r="AN303" s="206" t="str">
        <f>IF($AL303&gt;=2,IF(AND($AF303="",$AG303=""),"",IF(AND($AF303&lt;6,$AG303&gt;5),"II","")),"")</f>
        <v/>
      </c>
      <c r="AO303" s="206" t="str">
        <f>IF($AL303&gt;=2,IF(AND($AF303="",$AG303=""),"",IF(AND($AF303&lt;6,$AG303&lt;6),"III","")),"")</f>
        <v/>
      </c>
      <c r="AP303" s="206" t="str">
        <f>IF($AL303&gt;=2,IF(AND($AF303="",$AG303=""),"",IF(AND($AF303&gt;5,$AG303&lt;6),"IV","")),"")</f>
        <v/>
      </c>
      <c r="AQ303" s="209"/>
      <c r="AR303" s="255"/>
    </row>
    <row r="304" spans="1:44" s="78" customFormat="1" ht="17.100000000000001" customHeight="1">
      <c r="A304" s="233"/>
      <c r="B304" s="236"/>
      <c r="C304" s="239"/>
      <c r="D304" s="236"/>
      <c r="E304" s="242"/>
      <c r="F304" s="236"/>
      <c r="G304" s="245"/>
      <c r="H304" s="194"/>
      <c r="I304" s="192"/>
      <c r="J304" s="194"/>
      <c r="K304" s="196"/>
      <c r="L304" s="196"/>
      <c r="M304" s="194"/>
      <c r="N304" s="213"/>
      <c r="O304" s="213"/>
      <c r="P304" s="219"/>
      <c r="Q304" s="196"/>
      <c r="R304" s="199"/>
      <c r="S304" s="79" t="s">
        <v>623</v>
      </c>
      <c r="T304" s="80"/>
      <c r="U304" s="81"/>
      <c r="V304" s="81"/>
      <c r="W304" s="81"/>
      <c r="X304" s="81"/>
      <c r="Y304" s="81"/>
      <c r="Z304" s="75" t="str">
        <f t="shared" si="19"/>
        <v/>
      </c>
      <c r="AA304" s="76">
        <f t="shared" si="20"/>
        <v>0</v>
      </c>
      <c r="AB304" s="76">
        <f t="shared" ref="AB304:AB327" si="21">IF(Z304="Deficiente",1,0)</f>
        <v>0</v>
      </c>
      <c r="AC304" s="224"/>
      <c r="AD304" s="227"/>
      <c r="AE304" s="227"/>
      <c r="AF304" s="213"/>
      <c r="AG304" s="213"/>
      <c r="AH304" s="216"/>
      <c r="AI304" s="216"/>
      <c r="AJ304" s="204"/>
      <c r="AK304" s="204"/>
      <c r="AL304" s="204"/>
      <c r="AM304" s="207"/>
      <c r="AN304" s="207"/>
      <c r="AO304" s="207"/>
      <c r="AP304" s="207"/>
      <c r="AQ304" s="210"/>
      <c r="AR304" s="202"/>
    </row>
    <row r="305" spans="1:44" s="78" customFormat="1" ht="17.100000000000001" customHeight="1">
      <c r="A305" s="233"/>
      <c r="B305" s="236"/>
      <c r="C305" s="239"/>
      <c r="D305" s="236"/>
      <c r="E305" s="242"/>
      <c r="F305" s="236"/>
      <c r="G305" s="245"/>
      <c r="H305" s="194"/>
      <c r="I305" s="192"/>
      <c r="J305" s="194"/>
      <c r="K305" s="196"/>
      <c r="L305" s="196"/>
      <c r="M305" s="194"/>
      <c r="N305" s="213"/>
      <c r="O305" s="213"/>
      <c r="P305" s="219"/>
      <c r="Q305" s="196"/>
      <c r="R305" s="199"/>
      <c r="S305" s="79" t="s">
        <v>624</v>
      </c>
      <c r="T305" s="80"/>
      <c r="U305" s="81"/>
      <c r="V305" s="81"/>
      <c r="W305" s="81"/>
      <c r="X305" s="81"/>
      <c r="Y305" s="81"/>
      <c r="Z305" s="75" t="str">
        <f t="shared" si="19"/>
        <v/>
      </c>
      <c r="AA305" s="76">
        <f t="shared" si="20"/>
        <v>0</v>
      </c>
      <c r="AB305" s="76">
        <f t="shared" si="21"/>
        <v>0</v>
      </c>
      <c r="AC305" s="224"/>
      <c r="AD305" s="227"/>
      <c r="AE305" s="227"/>
      <c r="AF305" s="213"/>
      <c r="AG305" s="213"/>
      <c r="AH305" s="216"/>
      <c r="AI305" s="216"/>
      <c r="AJ305" s="204"/>
      <c r="AK305" s="204"/>
      <c r="AL305" s="204"/>
      <c r="AM305" s="207"/>
      <c r="AN305" s="207"/>
      <c r="AO305" s="207"/>
      <c r="AP305" s="207"/>
      <c r="AQ305" s="210"/>
      <c r="AR305" s="202"/>
    </row>
    <row r="306" spans="1:44" s="78" customFormat="1" ht="17.100000000000001" customHeight="1">
      <c r="A306" s="233"/>
      <c r="B306" s="236"/>
      <c r="C306" s="239"/>
      <c r="D306" s="236"/>
      <c r="E306" s="242"/>
      <c r="F306" s="236"/>
      <c r="G306" s="245"/>
      <c r="H306" s="194"/>
      <c r="I306" s="192"/>
      <c r="J306" s="194"/>
      <c r="K306" s="196"/>
      <c r="L306" s="196"/>
      <c r="M306" s="194"/>
      <c r="N306" s="213"/>
      <c r="O306" s="213"/>
      <c r="P306" s="219"/>
      <c r="Q306" s="196"/>
      <c r="R306" s="199"/>
      <c r="S306" s="79" t="s">
        <v>625</v>
      </c>
      <c r="T306" s="80"/>
      <c r="U306" s="81"/>
      <c r="V306" s="81"/>
      <c r="W306" s="81"/>
      <c r="X306" s="81"/>
      <c r="Y306" s="81"/>
      <c r="Z306" s="75" t="str">
        <f t="shared" si="19"/>
        <v/>
      </c>
      <c r="AA306" s="76">
        <f t="shared" si="20"/>
        <v>0</v>
      </c>
      <c r="AB306" s="76">
        <f t="shared" si="21"/>
        <v>0</v>
      </c>
      <c r="AC306" s="224"/>
      <c r="AD306" s="227"/>
      <c r="AE306" s="227"/>
      <c r="AF306" s="213"/>
      <c r="AG306" s="213"/>
      <c r="AH306" s="216"/>
      <c r="AI306" s="216"/>
      <c r="AJ306" s="204"/>
      <c r="AK306" s="204"/>
      <c r="AL306" s="204"/>
      <c r="AM306" s="207"/>
      <c r="AN306" s="207"/>
      <c r="AO306" s="207"/>
      <c r="AP306" s="207"/>
      <c r="AQ306" s="210"/>
      <c r="AR306" s="202"/>
    </row>
    <row r="307" spans="1:44" s="78" customFormat="1" ht="17.100000000000001" customHeight="1">
      <c r="A307" s="233"/>
      <c r="B307" s="236"/>
      <c r="C307" s="239"/>
      <c r="D307" s="236"/>
      <c r="E307" s="242"/>
      <c r="F307" s="236"/>
      <c r="G307" s="245"/>
      <c r="H307" s="194"/>
      <c r="I307" s="192"/>
      <c r="J307" s="194"/>
      <c r="K307" s="196"/>
      <c r="L307" s="196"/>
      <c r="M307" s="194"/>
      <c r="N307" s="213"/>
      <c r="O307" s="213"/>
      <c r="P307" s="219"/>
      <c r="Q307" s="196"/>
      <c r="R307" s="199"/>
      <c r="S307" s="79" t="s">
        <v>626</v>
      </c>
      <c r="T307" s="80"/>
      <c r="U307" s="81"/>
      <c r="V307" s="81"/>
      <c r="W307" s="81"/>
      <c r="X307" s="81"/>
      <c r="Y307" s="81"/>
      <c r="Z307" s="75" t="str">
        <f t="shared" si="19"/>
        <v/>
      </c>
      <c r="AA307" s="76">
        <f t="shared" si="20"/>
        <v>0</v>
      </c>
      <c r="AB307" s="76">
        <f t="shared" si="21"/>
        <v>0</v>
      </c>
      <c r="AC307" s="224"/>
      <c r="AD307" s="227"/>
      <c r="AE307" s="227"/>
      <c r="AF307" s="213"/>
      <c r="AG307" s="213"/>
      <c r="AH307" s="216"/>
      <c r="AI307" s="216"/>
      <c r="AJ307" s="204"/>
      <c r="AK307" s="204"/>
      <c r="AL307" s="204"/>
      <c r="AM307" s="207"/>
      <c r="AN307" s="207"/>
      <c r="AO307" s="207"/>
      <c r="AP307" s="207"/>
      <c r="AQ307" s="210"/>
      <c r="AR307" s="202"/>
    </row>
    <row r="308" spans="1:44" s="78" customFormat="1" ht="17.100000000000001" customHeight="1">
      <c r="A308" s="233"/>
      <c r="B308" s="236"/>
      <c r="C308" s="239"/>
      <c r="D308" s="236"/>
      <c r="E308" s="242"/>
      <c r="F308" s="236"/>
      <c r="G308" s="245"/>
      <c r="H308" s="194"/>
      <c r="I308" s="192">
        <v>12.2</v>
      </c>
      <c r="J308" s="194"/>
      <c r="K308" s="196"/>
      <c r="L308" s="196"/>
      <c r="M308" s="194"/>
      <c r="N308" s="213"/>
      <c r="O308" s="213"/>
      <c r="P308" s="219"/>
      <c r="Q308" s="196"/>
      <c r="R308" s="198">
        <f>IF(Q308="SI",1,IF(Q308="NO",3,0))</f>
        <v>0</v>
      </c>
      <c r="S308" s="79" t="s">
        <v>627</v>
      </c>
      <c r="T308" s="80"/>
      <c r="U308" s="81"/>
      <c r="V308" s="81"/>
      <c r="W308" s="81"/>
      <c r="X308" s="81"/>
      <c r="Y308" s="81"/>
      <c r="Z308" s="75" t="str">
        <f t="shared" si="19"/>
        <v/>
      </c>
      <c r="AA308" s="76">
        <f t="shared" si="20"/>
        <v>0</v>
      </c>
      <c r="AB308" s="76">
        <f t="shared" si="21"/>
        <v>0</v>
      </c>
      <c r="AC308" s="224"/>
      <c r="AD308" s="227"/>
      <c r="AE308" s="227"/>
      <c r="AF308" s="213"/>
      <c r="AG308" s="213"/>
      <c r="AH308" s="216"/>
      <c r="AI308" s="216"/>
      <c r="AJ308" s="204"/>
      <c r="AK308" s="204"/>
      <c r="AL308" s="204"/>
      <c r="AM308" s="207"/>
      <c r="AN308" s="207"/>
      <c r="AO308" s="207"/>
      <c r="AP308" s="207"/>
      <c r="AQ308" s="210"/>
      <c r="AR308" s="201"/>
    </row>
    <row r="309" spans="1:44" s="78" customFormat="1" ht="17.100000000000001" customHeight="1">
      <c r="A309" s="233"/>
      <c r="B309" s="236"/>
      <c r="C309" s="239"/>
      <c r="D309" s="236"/>
      <c r="E309" s="242"/>
      <c r="F309" s="236"/>
      <c r="G309" s="245"/>
      <c r="H309" s="194"/>
      <c r="I309" s="192"/>
      <c r="J309" s="194"/>
      <c r="K309" s="196"/>
      <c r="L309" s="196"/>
      <c r="M309" s="194"/>
      <c r="N309" s="213"/>
      <c r="O309" s="213"/>
      <c r="P309" s="219"/>
      <c r="Q309" s="196"/>
      <c r="R309" s="199"/>
      <c r="S309" s="79" t="s">
        <v>628</v>
      </c>
      <c r="T309" s="80"/>
      <c r="U309" s="81"/>
      <c r="V309" s="81"/>
      <c r="W309" s="81"/>
      <c r="X309" s="81"/>
      <c r="Y309" s="81"/>
      <c r="Z309" s="75" t="str">
        <f t="shared" si="19"/>
        <v/>
      </c>
      <c r="AA309" s="76">
        <f t="shared" si="20"/>
        <v>0</v>
      </c>
      <c r="AB309" s="76">
        <f t="shared" si="21"/>
        <v>0</v>
      </c>
      <c r="AC309" s="224"/>
      <c r="AD309" s="227"/>
      <c r="AE309" s="227"/>
      <c r="AF309" s="213"/>
      <c r="AG309" s="213"/>
      <c r="AH309" s="216"/>
      <c r="AI309" s="216"/>
      <c r="AJ309" s="204"/>
      <c r="AK309" s="204"/>
      <c r="AL309" s="204"/>
      <c r="AM309" s="207"/>
      <c r="AN309" s="207"/>
      <c r="AO309" s="207"/>
      <c r="AP309" s="207"/>
      <c r="AQ309" s="210"/>
      <c r="AR309" s="202"/>
    </row>
    <row r="310" spans="1:44" s="78" customFormat="1" ht="17.100000000000001" customHeight="1">
      <c r="A310" s="233"/>
      <c r="B310" s="236"/>
      <c r="C310" s="239"/>
      <c r="D310" s="236"/>
      <c r="E310" s="242"/>
      <c r="F310" s="236"/>
      <c r="G310" s="245"/>
      <c r="H310" s="194"/>
      <c r="I310" s="192"/>
      <c r="J310" s="194"/>
      <c r="K310" s="196"/>
      <c r="L310" s="196"/>
      <c r="M310" s="194"/>
      <c r="N310" s="213"/>
      <c r="O310" s="213"/>
      <c r="P310" s="219"/>
      <c r="Q310" s="196"/>
      <c r="R310" s="199"/>
      <c r="S310" s="79" t="s">
        <v>629</v>
      </c>
      <c r="T310" s="80"/>
      <c r="U310" s="81"/>
      <c r="V310" s="81"/>
      <c r="W310" s="81"/>
      <c r="X310" s="81"/>
      <c r="Y310" s="81"/>
      <c r="Z310" s="75" t="str">
        <f t="shared" si="19"/>
        <v/>
      </c>
      <c r="AA310" s="76">
        <f t="shared" si="20"/>
        <v>0</v>
      </c>
      <c r="AB310" s="76">
        <f t="shared" si="21"/>
        <v>0</v>
      </c>
      <c r="AC310" s="224"/>
      <c r="AD310" s="227"/>
      <c r="AE310" s="227"/>
      <c r="AF310" s="213"/>
      <c r="AG310" s="213"/>
      <c r="AH310" s="216"/>
      <c r="AI310" s="216"/>
      <c r="AJ310" s="204"/>
      <c r="AK310" s="204"/>
      <c r="AL310" s="204"/>
      <c r="AM310" s="207"/>
      <c r="AN310" s="207"/>
      <c r="AO310" s="207"/>
      <c r="AP310" s="207"/>
      <c r="AQ310" s="210"/>
      <c r="AR310" s="202"/>
    </row>
    <row r="311" spans="1:44" s="78" customFormat="1" ht="17.100000000000001" customHeight="1">
      <c r="A311" s="233"/>
      <c r="B311" s="236"/>
      <c r="C311" s="239"/>
      <c r="D311" s="236"/>
      <c r="E311" s="242"/>
      <c r="F311" s="236"/>
      <c r="G311" s="245"/>
      <c r="H311" s="194"/>
      <c r="I311" s="192"/>
      <c r="J311" s="194"/>
      <c r="K311" s="196"/>
      <c r="L311" s="196"/>
      <c r="M311" s="194"/>
      <c r="N311" s="213"/>
      <c r="O311" s="213"/>
      <c r="P311" s="219"/>
      <c r="Q311" s="196"/>
      <c r="R311" s="199"/>
      <c r="S311" s="79" t="s">
        <v>630</v>
      </c>
      <c r="T311" s="80"/>
      <c r="U311" s="81"/>
      <c r="V311" s="81"/>
      <c r="W311" s="81"/>
      <c r="X311" s="81"/>
      <c r="Y311" s="81"/>
      <c r="Z311" s="75" t="str">
        <f t="shared" si="19"/>
        <v/>
      </c>
      <c r="AA311" s="76">
        <f t="shared" si="20"/>
        <v>0</v>
      </c>
      <c r="AB311" s="76">
        <f t="shared" si="21"/>
        <v>0</v>
      </c>
      <c r="AC311" s="224"/>
      <c r="AD311" s="227"/>
      <c r="AE311" s="227"/>
      <c r="AF311" s="213"/>
      <c r="AG311" s="213"/>
      <c r="AH311" s="216"/>
      <c r="AI311" s="216"/>
      <c r="AJ311" s="204"/>
      <c r="AK311" s="204"/>
      <c r="AL311" s="204"/>
      <c r="AM311" s="207"/>
      <c r="AN311" s="207"/>
      <c r="AO311" s="207"/>
      <c r="AP311" s="207"/>
      <c r="AQ311" s="210"/>
      <c r="AR311" s="202"/>
    </row>
    <row r="312" spans="1:44" s="78" customFormat="1" ht="17.100000000000001" customHeight="1">
      <c r="A312" s="233"/>
      <c r="B312" s="236"/>
      <c r="C312" s="239"/>
      <c r="D312" s="236"/>
      <c r="E312" s="242"/>
      <c r="F312" s="236"/>
      <c r="G312" s="245"/>
      <c r="H312" s="194"/>
      <c r="I312" s="192"/>
      <c r="J312" s="194"/>
      <c r="K312" s="196"/>
      <c r="L312" s="196"/>
      <c r="M312" s="194"/>
      <c r="N312" s="213"/>
      <c r="O312" s="213"/>
      <c r="P312" s="219"/>
      <c r="Q312" s="196"/>
      <c r="R312" s="199"/>
      <c r="S312" s="79" t="s">
        <v>631</v>
      </c>
      <c r="T312" s="80"/>
      <c r="U312" s="81"/>
      <c r="V312" s="81"/>
      <c r="W312" s="81"/>
      <c r="X312" s="81"/>
      <c r="Y312" s="81"/>
      <c r="Z312" s="75" t="str">
        <f t="shared" si="19"/>
        <v/>
      </c>
      <c r="AA312" s="76">
        <f t="shared" si="20"/>
        <v>0</v>
      </c>
      <c r="AB312" s="76">
        <f t="shared" si="21"/>
        <v>0</v>
      </c>
      <c r="AC312" s="224"/>
      <c r="AD312" s="227"/>
      <c r="AE312" s="227"/>
      <c r="AF312" s="213"/>
      <c r="AG312" s="213"/>
      <c r="AH312" s="216"/>
      <c r="AI312" s="216"/>
      <c r="AJ312" s="204"/>
      <c r="AK312" s="204"/>
      <c r="AL312" s="204"/>
      <c r="AM312" s="207"/>
      <c r="AN312" s="207"/>
      <c r="AO312" s="207"/>
      <c r="AP312" s="207"/>
      <c r="AQ312" s="210"/>
      <c r="AR312" s="202"/>
    </row>
    <row r="313" spans="1:44" s="78" customFormat="1" ht="17.100000000000001" customHeight="1">
      <c r="A313" s="233"/>
      <c r="B313" s="236"/>
      <c r="C313" s="239"/>
      <c r="D313" s="236"/>
      <c r="E313" s="242"/>
      <c r="F313" s="236"/>
      <c r="G313" s="245"/>
      <c r="H313" s="194"/>
      <c r="I313" s="192">
        <v>12.3</v>
      </c>
      <c r="J313" s="194"/>
      <c r="K313" s="196"/>
      <c r="L313" s="196"/>
      <c r="M313" s="194"/>
      <c r="N313" s="213"/>
      <c r="O313" s="213"/>
      <c r="P313" s="219"/>
      <c r="Q313" s="196"/>
      <c r="R313" s="198">
        <f>IF(Q313="SI",1,IF(Q313="NO",3,0))</f>
        <v>0</v>
      </c>
      <c r="S313" s="79" t="s">
        <v>632</v>
      </c>
      <c r="T313" s="80"/>
      <c r="U313" s="81"/>
      <c r="V313" s="81"/>
      <c r="W313" s="81"/>
      <c r="X313" s="81"/>
      <c r="Y313" s="81"/>
      <c r="Z313" s="75" t="str">
        <f t="shared" si="19"/>
        <v/>
      </c>
      <c r="AA313" s="76">
        <f t="shared" si="20"/>
        <v>0</v>
      </c>
      <c r="AB313" s="76">
        <f t="shared" si="21"/>
        <v>0</v>
      </c>
      <c r="AC313" s="224"/>
      <c r="AD313" s="227"/>
      <c r="AE313" s="227"/>
      <c r="AF313" s="213"/>
      <c r="AG313" s="213"/>
      <c r="AH313" s="216"/>
      <c r="AI313" s="216"/>
      <c r="AJ313" s="204"/>
      <c r="AK313" s="204"/>
      <c r="AL313" s="204"/>
      <c r="AM313" s="207"/>
      <c r="AN313" s="207"/>
      <c r="AO313" s="207"/>
      <c r="AP313" s="207"/>
      <c r="AQ313" s="210"/>
      <c r="AR313" s="201"/>
    </row>
    <row r="314" spans="1:44" s="78" customFormat="1" ht="17.100000000000001" customHeight="1">
      <c r="A314" s="233"/>
      <c r="B314" s="236"/>
      <c r="C314" s="239"/>
      <c r="D314" s="236"/>
      <c r="E314" s="242"/>
      <c r="F314" s="236"/>
      <c r="G314" s="245"/>
      <c r="H314" s="194"/>
      <c r="I314" s="192"/>
      <c r="J314" s="194"/>
      <c r="K314" s="196"/>
      <c r="L314" s="196"/>
      <c r="M314" s="194"/>
      <c r="N314" s="213"/>
      <c r="O314" s="213"/>
      <c r="P314" s="219"/>
      <c r="Q314" s="196"/>
      <c r="R314" s="199"/>
      <c r="S314" s="79" t="s">
        <v>633</v>
      </c>
      <c r="T314" s="80"/>
      <c r="U314" s="81"/>
      <c r="V314" s="81"/>
      <c r="W314" s="81"/>
      <c r="X314" s="81"/>
      <c r="Y314" s="81"/>
      <c r="Z314" s="75" t="str">
        <f t="shared" si="19"/>
        <v/>
      </c>
      <c r="AA314" s="76">
        <f t="shared" si="20"/>
        <v>0</v>
      </c>
      <c r="AB314" s="76">
        <f t="shared" si="21"/>
        <v>0</v>
      </c>
      <c r="AC314" s="224"/>
      <c r="AD314" s="227"/>
      <c r="AE314" s="227"/>
      <c r="AF314" s="213"/>
      <c r="AG314" s="213"/>
      <c r="AH314" s="216"/>
      <c r="AI314" s="216"/>
      <c r="AJ314" s="204"/>
      <c r="AK314" s="204"/>
      <c r="AL314" s="204"/>
      <c r="AM314" s="207"/>
      <c r="AN314" s="207"/>
      <c r="AO314" s="207"/>
      <c r="AP314" s="207"/>
      <c r="AQ314" s="210"/>
      <c r="AR314" s="202"/>
    </row>
    <row r="315" spans="1:44" s="78" customFormat="1" ht="17.100000000000001" customHeight="1">
      <c r="A315" s="233"/>
      <c r="B315" s="236"/>
      <c r="C315" s="239"/>
      <c r="D315" s="236"/>
      <c r="E315" s="242"/>
      <c r="F315" s="236"/>
      <c r="G315" s="245"/>
      <c r="H315" s="194"/>
      <c r="I315" s="192"/>
      <c r="J315" s="194"/>
      <c r="K315" s="196"/>
      <c r="L315" s="196"/>
      <c r="M315" s="194"/>
      <c r="N315" s="213"/>
      <c r="O315" s="213"/>
      <c r="P315" s="219"/>
      <c r="Q315" s="196"/>
      <c r="R315" s="199"/>
      <c r="S315" s="79" t="s">
        <v>634</v>
      </c>
      <c r="T315" s="80"/>
      <c r="U315" s="81"/>
      <c r="V315" s="81"/>
      <c r="W315" s="81"/>
      <c r="X315" s="81"/>
      <c r="Y315" s="81"/>
      <c r="Z315" s="75" t="str">
        <f t="shared" si="19"/>
        <v/>
      </c>
      <c r="AA315" s="76">
        <f t="shared" si="20"/>
        <v>0</v>
      </c>
      <c r="AB315" s="76">
        <f t="shared" si="21"/>
        <v>0</v>
      </c>
      <c r="AC315" s="224"/>
      <c r="AD315" s="227"/>
      <c r="AE315" s="227"/>
      <c r="AF315" s="213"/>
      <c r="AG315" s="213"/>
      <c r="AH315" s="216"/>
      <c r="AI315" s="216"/>
      <c r="AJ315" s="204"/>
      <c r="AK315" s="204"/>
      <c r="AL315" s="204"/>
      <c r="AM315" s="207"/>
      <c r="AN315" s="207"/>
      <c r="AO315" s="207"/>
      <c r="AP315" s="207"/>
      <c r="AQ315" s="210"/>
      <c r="AR315" s="202"/>
    </row>
    <row r="316" spans="1:44" s="78" customFormat="1" ht="17.100000000000001" customHeight="1">
      <c r="A316" s="233"/>
      <c r="B316" s="236"/>
      <c r="C316" s="239"/>
      <c r="D316" s="236"/>
      <c r="E316" s="242"/>
      <c r="F316" s="236"/>
      <c r="G316" s="245"/>
      <c r="H316" s="194"/>
      <c r="I316" s="192"/>
      <c r="J316" s="194"/>
      <c r="K316" s="196"/>
      <c r="L316" s="196"/>
      <c r="M316" s="194"/>
      <c r="N316" s="213"/>
      <c r="O316" s="213"/>
      <c r="P316" s="219"/>
      <c r="Q316" s="196"/>
      <c r="R316" s="199"/>
      <c r="S316" s="79" t="s">
        <v>635</v>
      </c>
      <c r="T316" s="80"/>
      <c r="U316" s="81"/>
      <c r="V316" s="81"/>
      <c r="W316" s="81"/>
      <c r="X316" s="81"/>
      <c r="Y316" s="81"/>
      <c r="Z316" s="75" t="str">
        <f t="shared" si="19"/>
        <v/>
      </c>
      <c r="AA316" s="76">
        <f t="shared" si="20"/>
        <v>0</v>
      </c>
      <c r="AB316" s="76">
        <f t="shared" si="21"/>
        <v>0</v>
      </c>
      <c r="AC316" s="224"/>
      <c r="AD316" s="227"/>
      <c r="AE316" s="227"/>
      <c r="AF316" s="213"/>
      <c r="AG316" s="213"/>
      <c r="AH316" s="216"/>
      <c r="AI316" s="216"/>
      <c r="AJ316" s="204"/>
      <c r="AK316" s="204"/>
      <c r="AL316" s="204"/>
      <c r="AM316" s="207"/>
      <c r="AN316" s="207"/>
      <c r="AO316" s="207"/>
      <c r="AP316" s="207"/>
      <c r="AQ316" s="210"/>
      <c r="AR316" s="202"/>
    </row>
    <row r="317" spans="1:44" s="78" customFormat="1" ht="17.100000000000001" customHeight="1">
      <c r="A317" s="233"/>
      <c r="B317" s="236"/>
      <c r="C317" s="239"/>
      <c r="D317" s="236"/>
      <c r="E317" s="242"/>
      <c r="F317" s="236"/>
      <c r="G317" s="245"/>
      <c r="H317" s="194"/>
      <c r="I317" s="192"/>
      <c r="J317" s="194"/>
      <c r="K317" s="196"/>
      <c r="L317" s="196"/>
      <c r="M317" s="194"/>
      <c r="N317" s="213"/>
      <c r="O317" s="213"/>
      <c r="P317" s="219"/>
      <c r="Q317" s="196"/>
      <c r="R317" s="199"/>
      <c r="S317" s="79" t="s">
        <v>636</v>
      </c>
      <c r="T317" s="80"/>
      <c r="U317" s="81"/>
      <c r="V317" s="81"/>
      <c r="W317" s="81"/>
      <c r="X317" s="81"/>
      <c r="Y317" s="81"/>
      <c r="Z317" s="75" t="str">
        <f t="shared" si="19"/>
        <v/>
      </c>
      <c r="AA317" s="76">
        <f t="shared" si="20"/>
        <v>0</v>
      </c>
      <c r="AB317" s="76">
        <f t="shared" si="21"/>
        <v>0</v>
      </c>
      <c r="AC317" s="224"/>
      <c r="AD317" s="227"/>
      <c r="AE317" s="227"/>
      <c r="AF317" s="213"/>
      <c r="AG317" s="213"/>
      <c r="AH317" s="216"/>
      <c r="AI317" s="216"/>
      <c r="AJ317" s="204"/>
      <c r="AK317" s="204"/>
      <c r="AL317" s="204"/>
      <c r="AM317" s="207"/>
      <c r="AN317" s="207"/>
      <c r="AO317" s="207"/>
      <c r="AP317" s="207"/>
      <c r="AQ317" s="210"/>
      <c r="AR317" s="202"/>
    </row>
    <row r="318" spans="1:44" s="78" customFormat="1" ht="17.100000000000001" customHeight="1">
      <c r="A318" s="233"/>
      <c r="B318" s="236"/>
      <c r="C318" s="239"/>
      <c r="D318" s="236"/>
      <c r="E318" s="242"/>
      <c r="F318" s="236"/>
      <c r="G318" s="245"/>
      <c r="H318" s="194"/>
      <c r="I318" s="192">
        <v>12.4</v>
      </c>
      <c r="J318" s="194"/>
      <c r="K318" s="196"/>
      <c r="L318" s="196"/>
      <c r="M318" s="194"/>
      <c r="N318" s="213"/>
      <c r="O318" s="213"/>
      <c r="P318" s="219"/>
      <c r="Q318" s="196"/>
      <c r="R318" s="198">
        <f>IF(Q318="SI",1,IF(Q318="NO",3,0))</f>
        <v>0</v>
      </c>
      <c r="S318" s="79" t="s">
        <v>637</v>
      </c>
      <c r="T318" s="80"/>
      <c r="U318" s="81"/>
      <c r="V318" s="81"/>
      <c r="W318" s="81"/>
      <c r="X318" s="81"/>
      <c r="Y318" s="81"/>
      <c r="Z318" s="75" t="str">
        <f t="shared" si="19"/>
        <v/>
      </c>
      <c r="AA318" s="76">
        <f t="shared" si="20"/>
        <v>0</v>
      </c>
      <c r="AB318" s="76">
        <f t="shared" si="21"/>
        <v>0</v>
      </c>
      <c r="AC318" s="224"/>
      <c r="AD318" s="227"/>
      <c r="AE318" s="227"/>
      <c r="AF318" s="213"/>
      <c r="AG318" s="213"/>
      <c r="AH318" s="216"/>
      <c r="AI318" s="216"/>
      <c r="AJ318" s="204"/>
      <c r="AK318" s="204"/>
      <c r="AL318" s="204"/>
      <c r="AM318" s="207"/>
      <c r="AN318" s="207"/>
      <c r="AO318" s="207"/>
      <c r="AP318" s="207"/>
      <c r="AQ318" s="210"/>
      <c r="AR318" s="201"/>
    </row>
    <row r="319" spans="1:44" s="78" customFormat="1" ht="17.100000000000001" customHeight="1">
      <c r="A319" s="233"/>
      <c r="B319" s="236"/>
      <c r="C319" s="239"/>
      <c r="D319" s="236"/>
      <c r="E319" s="242"/>
      <c r="F319" s="236"/>
      <c r="G319" s="245"/>
      <c r="H319" s="194"/>
      <c r="I319" s="192"/>
      <c r="J319" s="194"/>
      <c r="K319" s="196"/>
      <c r="L319" s="196"/>
      <c r="M319" s="194"/>
      <c r="N319" s="213"/>
      <c r="O319" s="213"/>
      <c r="P319" s="219"/>
      <c r="Q319" s="196"/>
      <c r="R319" s="199"/>
      <c r="S319" s="79" t="s">
        <v>638</v>
      </c>
      <c r="T319" s="80"/>
      <c r="U319" s="81"/>
      <c r="V319" s="81"/>
      <c r="W319" s="81"/>
      <c r="X319" s="81"/>
      <c r="Y319" s="81"/>
      <c r="Z319" s="75" t="str">
        <f t="shared" si="19"/>
        <v/>
      </c>
      <c r="AA319" s="76">
        <f t="shared" si="20"/>
        <v>0</v>
      </c>
      <c r="AB319" s="76">
        <f t="shared" si="21"/>
        <v>0</v>
      </c>
      <c r="AC319" s="224"/>
      <c r="AD319" s="227"/>
      <c r="AE319" s="227"/>
      <c r="AF319" s="213"/>
      <c r="AG319" s="213"/>
      <c r="AH319" s="216"/>
      <c r="AI319" s="216"/>
      <c r="AJ319" s="204"/>
      <c r="AK319" s="204"/>
      <c r="AL319" s="204"/>
      <c r="AM319" s="207"/>
      <c r="AN319" s="207"/>
      <c r="AO319" s="207"/>
      <c r="AP319" s="207"/>
      <c r="AQ319" s="210"/>
      <c r="AR319" s="202"/>
    </row>
    <row r="320" spans="1:44" s="78" customFormat="1" ht="17.100000000000001" customHeight="1">
      <c r="A320" s="233"/>
      <c r="B320" s="236"/>
      <c r="C320" s="239"/>
      <c r="D320" s="236"/>
      <c r="E320" s="242"/>
      <c r="F320" s="236"/>
      <c r="G320" s="245"/>
      <c r="H320" s="194"/>
      <c r="I320" s="192"/>
      <c r="J320" s="194"/>
      <c r="K320" s="196"/>
      <c r="L320" s="196"/>
      <c r="M320" s="194"/>
      <c r="N320" s="213"/>
      <c r="O320" s="213"/>
      <c r="P320" s="219"/>
      <c r="Q320" s="196"/>
      <c r="R320" s="199"/>
      <c r="S320" s="79" t="s">
        <v>639</v>
      </c>
      <c r="T320" s="80"/>
      <c r="U320" s="81"/>
      <c r="V320" s="81"/>
      <c r="W320" s="81"/>
      <c r="X320" s="81"/>
      <c r="Y320" s="81"/>
      <c r="Z320" s="75" t="str">
        <f t="shared" si="19"/>
        <v/>
      </c>
      <c r="AA320" s="76">
        <f t="shared" si="20"/>
        <v>0</v>
      </c>
      <c r="AB320" s="76">
        <f t="shared" si="21"/>
        <v>0</v>
      </c>
      <c r="AC320" s="224"/>
      <c r="AD320" s="227"/>
      <c r="AE320" s="227"/>
      <c r="AF320" s="213"/>
      <c r="AG320" s="213"/>
      <c r="AH320" s="216"/>
      <c r="AI320" s="216"/>
      <c r="AJ320" s="204"/>
      <c r="AK320" s="204"/>
      <c r="AL320" s="204"/>
      <c r="AM320" s="207"/>
      <c r="AN320" s="207"/>
      <c r="AO320" s="207"/>
      <c r="AP320" s="207"/>
      <c r="AQ320" s="210"/>
      <c r="AR320" s="202"/>
    </row>
    <row r="321" spans="1:44" s="78" customFormat="1" ht="17.100000000000001" customHeight="1">
      <c r="A321" s="233"/>
      <c r="B321" s="236"/>
      <c r="C321" s="239"/>
      <c r="D321" s="236"/>
      <c r="E321" s="242"/>
      <c r="F321" s="236"/>
      <c r="G321" s="245"/>
      <c r="H321" s="194"/>
      <c r="I321" s="192"/>
      <c r="J321" s="194"/>
      <c r="K321" s="196"/>
      <c r="L321" s="196"/>
      <c r="M321" s="194"/>
      <c r="N321" s="213"/>
      <c r="O321" s="213"/>
      <c r="P321" s="219"/>
      <c r="Q321" s="196"/>
      <c r="R321" s="199"/>
      <c r="S321" s="79" t="s">
        <v>640</v>
      </c>
      <c r="T321" s="80"/>
      <c r="U321" s="81"/>
      <c r="V321" s="81"/>
      <c r="W321" s="81"/>
      <c r="X321" s="81"/>
      <c r="Y321" s="81"/>
      <c r="Z321" s="75" t="str">
        <f t="shared" si="19"/>
        <v/>
      </c>
      <c r="AA321" s="76">
        <f t="shared" si="20"/>
        <v>0</v>
      </c>
      <c r="AB321" s="76">
        <f t="shared" si="21"/>
        <v>0</v>
      </c>
      <c r="AC321" s="224"/>
      <c r="AD321" s="227"/>
      <c r="AE321" s="227"/>
      <c r="AF321" s="213"/>
      <c r="AG321" s="213"/>
      <c r="AH321" s="216"/>
      <c r="AI321" s="216"/>
      <c r="AJ321" s="204"/>
      <c r="AK321" s="204"/>
      <c r="AL321" s="204"/>
      <c r="AM321" s="207"/>
      <c r="AN321" s="207"/>
      <c r="AO321" s="207"/>
      <c r="AP321" s="207"/>
      <c r="AQ321" s="210"/>
      <c r="AR321" s="202"/>
    </row>
    <row r="322" spans="1:44" s="78" customFormat="1" ht="17.100000000000001" customHeight="1">
      <c r="A322" s="233"/>
      <c r="B322" s="236"/>
      <c r="C322" s="239"/>
      <c r="D322" s="236"/>
      <c r="E322" s="242"/>
      <c r="F322" s="236"/>
      <c r="G322" s="245"/>
      <c r="H322" s="194"/>
      <c r="I322" s="192"/>
      <c r="J322" s="194"/>
      <c r="K322" s="196"/>
      <c r="L322" s="196"/>
      <c r="M322" s="194"/>
      <c r="N322" s="213"/>
      <c r="O322" s="213"/>
      <c r="P322" s="219"/>
      <c r="Q322" s="196"/>
      <c r="R322" s="199"/>
      <c r="S322" s="79" t="s">
        <v>641</v>
      </c>
      <c r="T322" s="80"/>
      <c r="U322" s="81"/>
      <c r="V322" s="81"/>
      <c r="W322" s="81"/>
      <c r="X322" s="81"/>
      <c r="Y322" s="81"/>
      <c r="Z322" s="75" t="str">
        <f t="shared" si="19"/>
        <v/>
      </c>
      <c r="AA322" s="76">
        <f t="shared" si="20"/>
        <v>0</v>
      </c>
      <c r="AB322" s="76">
        <f t="shared" si="21"/>
        <v>0</v>
      </c>
      <c r="AC322" s="224"/>
      <c r="AD322" s="227"/>
      <c r="AE322" s="227"/>
      <c r="AF322" s="213"/>
      <c r="AG322" s="213"/>
      <c r="AH322" s="216"/>
      <c r="AI322" s="216"/>
      <c r="AJ322" s="204"/>
      <c r="AK322" s="204"/>
      <c r="AL322" s="204"/>
      <c r="AM322" s="207"/>
      <c r="AN322" s="207"/>
      <c r="AO322" s="207"/>
      <c r="AP322" s="207"/>
      <c r="AQ322" s="210"/>
      <c r="AR322" s="202"/>
    </row>
    <row r="323" spans="1:44" s="78" customFormat="1" ht="17.100000000000001" customHeight="1">
      <c r="A323" s="233"/>
      <c r="B323" s="236"/>
      <c r="C323" s="239"/>
      <c r="D323" s="236"/>
      <c r="E323" s="242"/>
      <c r="F323" s="236"/>
      <c r="G323" s="245"/>
      <c r="H323" s="194"/>
      <c r="I323" s="192">
        <v>12.5</v>
      </c>
      <c r="J323" s="194"/>
      <c r="K323" s="196"/>
      <c r="L323" s="196"/>
      <c r="M323" s="194"/>
      <c r="N323" s="213"/>
      <c r="O323" s="213"/>
      <c r="P323" s="219"/>
      <c r="Q323" s="196"/>
      <c r="R323" s="198">
        <f>IF(Q323="SI",1,IF(Q323="NO",3,0))</f>
        <v>0</v>
      </c>
      <c r="S323" s="79" t="s">
        <v>642</v>
      </c>
      <c r="T323" s="80"/>
      <c r="U323" s="81"/>
      <c r="V323" s="81"/>
      <c r="W323" s="81"/>
      <c r="X323" s="81"/>
      <c r="Y323" s="81"/>
      <c r="Z323" s="75" t="str">
        <f t="shared" si="19"/>
        <v/>
      </c>
      <c r="AA323" s="76">
        <f t="shared" si="20"/>
        <v>0</v>
      </c>
      <c r="AB323" s="76">
        <f t="shared" si="21"/>
        <v>0</v>
      </c>
      <c r="AC323" s="224"/>
      <c r="AD323" s="227"/>
      <c r="AE323" s="227"/>
      <c r="AF323" s="213"/>
      <c r="AG323" s="213"/>
      <c r="AH323" s="216"/>
      <c r="AI323" s="216"/>
      <c r="AJ323" s="204"/>
      <c r="AK323" s="204"/>
      <c r="AL323" s="204"/>
      <c r="AM323" s="207"/>
      <c r="AN323" s="207"/>
      <c r="AO323" s="207"/>
      <c r="AP323" s="207"/>
      <c r="AQ323" s="210"/>
      <c r="AR323" s="201"/>
    </row>
    <row r="324" spans="1:44" s="78" customFormat="1" ht="17.100000000000001" customHeight="1">
      <c r="A324" s="233"/>
      <c r="B324" s="236"/>
      <c r="C324" s="239"/>
      <c r="D324" s="236"/>
      <c r="E324" s="242"/>
      <c r="F324" s="236"/>
      <c r="G324" s="245"/>
      <c r="H324" s="194"/>
      <c r="I324" s="192"/>
      <c r="J324" s="194"/>
      <c r="K324" s="196"/>
      <c r="L324" s="196"/>
      <c r="M324" s="194"/>
      <c r="N324" s="213"/>
      <c r="O324" s="213"/>
      <c r="P324" s="219"/>
      <c r="Q324" s="196"/>
      <c r="R324" s="199"/>
      <c r="S324" s="79" t="s">
        <v>643</v>
      </c>
      <c r="T324" s="80"/>
      <c r="U324" s="81"/>
      <c r="V324" s="81"/>
      <c r="W324" s="81"/>
      <c r="X324" s="81"/>
      <c r="Y324" s="81"/>
      <c r="Z324" s="75" t="str">
        <f t="shared" si="19"/>
        <v/>
      </c>
      <c r="AA324" s="76">
        <f t="shared" si="20"/>
        <v>0</v>
      </c>
      <c r="AB324" s="76">
        <f t="shared" si="21"/>
        <v>0</v>
      </c>
      <c r="AC324" s="224"/>
      <c r="AD324" s="227"/>
      <c r="AE324" s="227"/>
      <c r="AF324" s="213"/>
      <c r="AG324" s="213"/>
      <c r="AH324" s="216"/>
      <c r="AI324" s="216"/>
      <c r="AJ324" s="204"/>
      <c r="AK324" s="204"/>
      <c r="AL324" s="204"/>
      <c r="AM324" s="207"/>
      <c r="AN324" s="207"/>
      <c r="AO324" s="207"/>
      <c r="AP324" s="207"/>
      <c r="AQ324" s="210"/>
      <c r="AR324" s="202"/>
    </row>
    <row r="325" spans="1:44" s="78" customFormat="1" ht="17.100000000000001" customHeight="1">
      <c r="A325" s="233"/>
      <c r="B325" s="236"/>
      <c r="C325" s="239"/>
      <c r="D325" s="236"/>
      <c r="E325" s="242"/>
      <c r="F325" s="236"/>
      <c r="G325" s="245"/>
      <c r="H325" s="194"/>
      <c r="I325" s="192"/>
      <c r="J325" s="194"/>
      <c r="K325" s="196"/>
      <c r="L325" s="196"/>
      <c r="M325" s="194"/>
      <c r="N325" s="213"/>
      <c r="O325" s="213"/>
      <c r="P325" s="219"/>
      <c r="Q325" s="196"/>
      <c r="R325" s="199"/>
      <c r="S325" s="79" t="s">
        <v>644</v>
      </c>
      <c r="T325" s="80"/>
      <c r="U325" s="81"/>
      <c r="V325" s="81"/>
      <c r="W325" s="81"/>
      <c r="X325" s="81"/>
      <c r="Y325" s="81"/>
      <c r="Z325" s="75" t="str">
        <f t="shared" si="19"/>
        <v/>
      </c>
      <c r="AA325" s="76">
        <f t="shared" si="20"/>
        <v>0</v>
      </c>
      <c r="AB325" s="76">
        <f t="shared" si="21"/>
        <v>0</v>
      </c>
      <c r="AC325" s="224"/>
      <c r="AD325" s="227"/>
      <c r="AE325" s="227"/>
      <c r="AF325" s="213"/>
      <c r="AG325" s="213"/>
      <c r="AH325" s="216"/>
      <c r="AI325" s="216"/>
      <c r="AJ325" s="204"/>
      <c r="AK325" s="204"/>
      <c r="AL325" s="204"/>
      <c r="AM325" s="207"/>
      <c r="AN325" s="207"/>
      <c r="AO325" s="207"/>
      <c r="AP325" s="207"/>
      <c r="AQ325" s="210"/>
      <c r="AR325" s="202"/>
    </row>
    <row r="326" spans="1:44" s="78" customFormat="1" ht="17.100000000000001" customHeight="1">
      <c r="A326" s="233"/>
      <c r="B326" s="236"/>
      <c r="C326" s="239"/>
      <c r="D326" s="236"/>
      <c r="E326" s="242"/>
      <c r="F326" s="236"/>
      <c r="G326" s="245"/>
      <c r="H326" s="194"/>
      <c r="I326" s="192"/>
      <c r="J326" s="194"/>
      <c r="K326" s="196"/>
      <c r="L326" s="196"/>
      <c r="M326" s="194"/>
      <c r="N326" s="213"/>
      <c r="O326" s="213"/>
      <c r="P326" s="219"/>
      <c r="Q326" s="196"/>
      <c r="R326" s="199"/>
      <c r="S326" s="79" t="s">
        <v>645</v>
      </c>
      <c r="T326" s="80"/>
      <c r="U326" s="81"/>
      <c r="V326" s="81"/>
      <c r="W326" s="81"/>
      <c r="X326" s="81"/>
      <c r="Y326" s="81"/>
      <c r="Z326" s="75" t="str">
        <f t="shared" si="19"/>
        <v/>
      </c>
      <c r="AA326" s="76">
        <f t="shared" si="20"/>
        <v>0</v>
      </c>
      <c r="AB326" s="76">
        <f t="shared" si="21"/>
        <v>0</v>
      </c>
      <c r="AC326" s="224"/>
      <c r="AD326" s="227"/>
      <c r="AE326" s="227"/>
      <c r="AF326" s="213"/>
      <c r="AG326" s="213"/>
      <c r="AH326" s="216"/>
      <c r="AI326" s="216"/>
      <c r="AJ326" s="204"/>
      <c r="AK326" s="204"/>
      <c r="AL326" s="204"/>
      <c r="AM326" s="207"/>
      <c r="AN326" s="207"/>
      <c r="AO326" s="207"/>
      <c r="AP326" s="207"/>
      <c r="AQ326" s="210"/>
      <c r="AR326" s="202"/>
    </row>
    <row r="327" spans="1:44" s="78" customFormat="1" ht="17.100000000000001" customHeight="1">
      <c r="A327" s="234"/>
      <c r="B327" s="237"/>
      <c r="C327" s="240"/>
      <c r="D327" s="237"/>
      <c r="E327" s="243"/>
      <c r="F327" s="237"/>
      <c r="G327" s="246"/>
      <c r="H327" s="195"/>
      <c r="I327" s="193"/>
      <c r="J327" s="195"/>
      <c r="K327" s="197"/>
      <c r="L327" s="197"/>
      <c r="M327" s="195"/>
      <c r="N327" s="214"/>
      <c r="O327" s="214"/>
      <c r="P327" s="220"/>
      <c r="Q327" s="197"/>
      <c r="R327" s="200"/>
      <c r="S327" s="82" t="s">
        <v>646</v>
      </c>
      <c r="T327" s="83"/>
      <c r="U327" s="84"/>
      <c r="V327" s="84"/>
      <c r="W327" s="84"/>
      <c r="X327" s="84"/>
      <c r="Y327" s="84"/>
      <c r="Z327" s="85" t="str">
        <f t="shared" si="19"/>
        <v/>
      </c>
      <c r="AA327" s="86">
        <f t="shared" si="20"/>
        <v>0</v>
      </c>
      <c r="AB327" s="86">
        <f t="shared" si="21"/>
        <v>0</v>
      </c>
      <c r="AC327" s="225"/>
      <c r="AD327" s="228"/>
      <c r="AE327" s="228"/>
      <c r="AF327" s="214"/>
      <c r="AG327" s="214"/>
      <c r="AH327" s="217"/>
      <c r="AI327" s="217"/>
      <c r="AJ327" s="205"/>
      <c r="AK327" s="205"/>
      <c r="AL327" s="205"/>
      <c r="AM327" s="208"/>
      <c r="AN327" s="208"/>
      <c r="AO327" s="208"/>
      <c r="AP327" s="208"/>
      <c r="AQ327" s="211"/>
      <c r="AR327" s="230"/>
    </row>
    <row r="328" spans="1:44" s="78" customFormat="1" ht="17.100000000000001" customHeight="1">
      <c r="A328" s="278" t="str">
        <f>IF(E328&lt;&gt;"",'Información General'!$D$15&amp;"_"&amp;+$A$1+13,"")</f>
        <v/>
      </c>
      <c r="B328" s="281"/>
      <c r="C328" s="284"/>
      <c r="D328" s="281"/>
      <c r="E328" s="287"/>
      <c r="F328" s="281"/>
      <c r="G328" s="290"/>
      <c r="H328" s="229"/>
      <c r="I328" s="293">
        <v>13.1</v>
      </c>
      <c r="J328" s="277"/>
      <c r="K328" s="271"/>
      <c r="L328" s="271"/>
      <c r="M328" s="277"/>
      <c r="N328" s="264"/>
      <c r="O328" s="264"/>
      <c r="P328" s="268" t="str">
        <f>IF(AND(N328&lt;&gt;"",O328&lt;&gt;""),IF(AND(N328&gt;5,O328&gt;5),"I",IF(AND(N328&lt;=5,O328&gt;5),"II",IF(AND(N328&gt;5,O328&lt;=5),"IV",IF(AND(N328&lt;=5,O328&lt;=5),"III")))),"")</f>
        <v/>
      </c>
      <c r="Q328" s="271"/>
      <c r="R328" s="272">
        <f>IF(Q328="SI",1,IF(Q328="NO",3,0))</f>
        <v>0</v>
      </c>
      <c r="S328" s="72" t="s">
        <v>647</v>
      </c>
      <c r="T328" s="73"/>
      <c r="U328" s="74"/>
      <c r="V328" s="74"/>
      <c r="W328" s="74"/>
      <c r="X328" s="74"/>
      <c r="Y328" s="74"/>
      <c r="Z328" s="87" t="str">
        <f t="shared" si="19"/>
        <v/>
      </c>
      <c r="AA328" s="77">
        <f>IF(Z328="Suficiente",1,0)</f>
        <v>0</v>
      </c>
      <c r="AB328" s="77">
        <f>IF(Z328="Deficiente",1,0)</f>
        <v>0</v>
      </c>
      <c r="AC328" s="273" t="str">
        <f>IF(SUM(R328:R352)&gt;=1,IF((SUM(R328:R352)/COUNTA(Q328:Q352))=1,IF(SUM(AA328:AA352)&gt;=1,IF(SUM(AA328:AA352)/(SUM(AA328:AA352)+SUM(AB328:AB352))=100%,"SI","NO"),"NO"),"NO"),"")</f>
        <v/>
      </c>
      <c r="AD328" s="276" t="str">
        <f>IF($N328=1,"b","")</f>
        <v/>
      </c>
      <c r="AE328" s="276" t="str">
        <f>IF($O328=1,"b","")</f>
        <v/>
      </c>
      <c r="AF328" s="264"/>
      <c r="AG328" s="264"/>
      <c r="AH328" s="267">
        <f>IF(OR($AD328="b",$AE328="b"),2,0)</f>
        <v>0</v>
      </c>
      <c r="AI328" s="267">
        <f>IF(AND($N328=1,$AF328=1,$O328=1,$AG328=1),1,0)</f>
        <v>0</v>
      </c>
      <c r="AJ328" s="257">
        <f>IF(AF328&lt;&gt;"",IF(AI328=1,1,IF(OR($AF328&gt;$N328,AND($AC328="SI",$AF328=$N328),AND($AC328="NO",$AF328&lt;&gt;$N328)),0,1)),0)</f>
        <v>0</v>
      </c>
      <c r="AK328" s="257">
        <f>IF(AG328&lt;&gt;"",IF(AI328=1,1,IF(OR(AG328&gt;O328,AND(AC328="SI",AG328=O328),AND(AC328="NO",AG328&lt;&gt;O328)),0,1)),0)</f>
        <v>0</v>
      </c>
      <c r="AL328" s="257">
        <f>IF(AC328&lt;&gt;"",(+AI328+AJ328+AK328),0)</f>
        <v>0</v>
      </c>
      <c r="AM328" s="260" t="str">
        <f>IF($AL328&gt;=2,IF(AND($AF328="",$AG328=""),"",IF(AND($AF328&gt;5,$AG328&gt;5),"I","")),"")</f>
        <v/>
      </c>
      <c r="AN328" s="260" t="str">
        <f>IF($AL328&gt;=2,IF(AND($AF328="",$AG328=""),"",IF(AND($AF328&lt;6,$AG328&gt;5),"II","")),"")</f>
        <v/>
      </c>
      <c r="AO328" s="260" t="str">
        <f>IF($AL328&gt;=2,IF(AND($AF328="",$AG328=""),"",IF(AND($AF328&lt;6,$AG328&lt;6),"III","")),"")</f>
        <v/>
      </c>
      <c r="AP328" s="260" t="str">
        <f>IF($AL328&gt;=2,IF(AND($AF328="",$AG328=""),"",IF(AND($AF328&gt;5,$AG328&lt;6),"IV","")),"")</f>
        <v/>
      </c>
      <c r="AQ328" s="261"/>
      <c r="AR328" s="256"/>
    </row>
    <row r="329" spans="1:44" s="78" customFormat="1" ht="17.100000000000001" customHeight="1">
      <c r="A329" s="279"/>
      <c r="B329" s="282"/>
      <c r="C329" s="285"/>
      <c r="D329" s="282"/>
      <c r="E329" s="288"/>
      <c r="F329" s="282"/>
      <c r="G329" s="291"/>
      <c r="H329" s="194"/>
      <c r="I329" s="248"/>
      <c r="J329" s="250"/>
      <c r="K329" s="252"/>
      <c r="L329" s="252"/>
      <c r="M329" s="250"/>
      <c r="N329" s="265"/>
      <c r="O329" s="265"/>
      <c r="P329" s="269"/>
      <c r="Q329" s="252"/>
      <c r="R329" s="199"/>
      <c r="S329" s="79" t="s">
        <v>648</v>
      </c>
      <c r="T329" s="80"/>
      <c r="U329" s="81"/>
      <c r="V329" s="81"/>
      <c r="W329" s="81"/>
      <c r="X329" s="81"/>
      <c r="Y329" s="81"/>
      <c r="Z329" s="75" t="str">
        <f t="shared" si="19"/>
        <v/>
      </c>
      <c r="AA329" s="76">
        <f t="shared" ref="AA329:AA392" si="22">IF(Z329="Suficiente",1,0)</f>
        <v>0</v>
      </c>
      <c r="AB329" s="76">
        <f t="shared" ref="AB329:AB352" si="23">IF(Z329="Deficiente",1,0)</f>
        <v>0</v>
      </c>
      <c r="AC329" s="274"/>
      <c r="AD329" s="227"/>
      <c r="AE329" s="227"/>
      <c r="AF329" s="265"/>
      <c r="AG329" s="265"/>
      <c r="AH329" s="216"/>
      <c r="AI329" s="216"/>
      <c r="AJ329" s="258"/>
      <c r="AK329" s="258"/>
      <c r="AL329" s="258"/>
      <c r="AM329" s="207"/>
      <c r="AN329" s="207"/>
      <c r="AO329" s="207"/>
      <c r="AP329" s="207"/>
      <c r="AQ329" s="262"/>
      <c r="AR329" s="202"/>
    </row>
    <row r="330" spans="1:44" s="78" customFormat="1" ht="17.100000000000001" customHeight="1">
      <c r="A330" s="279"/>
      <c r="B330" s="282"/>
      <c r="C330" s="285"/>
      <c r="D330" s="282"/>
      <c r="E330" s="288"/>
      <c r="F330" s="282"/>
      <c r="G330" s="291"/>
      <c r="H330" s="194"/>
      <c r="I330" s="248"/>
      <c r="J330" s="250"/>
      <c r="K330" s="252"/>
      <c r="L330" s="252"/>
      <c r="M330" s="250"/>
      <c r="N330" s="265"/>
      <c r="O330" s="265"/>
      <c r="P330" s="269"/>
      <c r="Q330" s="252"/>
      <c r="R330" s="199"/>
      <c r="S330" s="79" t="s">
        <v>649</v>
      </c>
      <c r="T330" s="80"/>
      <c r="U330" s="81"/>
      <c r="V330" s="81"/>
      <c r="W330" s="81"/>
      <c r="X330" s="81"/>
      <c r="Y330" s="81"/>
      <c r="Z330" s="75" t="str">
        <f t="shared" si="19"/>
        <v/>
      </c>
      <c r="AA330" s="76">
        <f t="shared" si="22"/>
        <v>0</v>
      </c>
      <c r="AB330" s="76">
        <f t="shared" si="23"/>
        <v>0</v>
      </c>
      <c r="AC330" s="274"/>
      <c r="AD330" s="227"/>
      <c r="AE330" s="227"/>
      <c r="AF330" s="265"/>
      <c r="AG330" s="265"/>
      <c r="AH330" s="216"/>
      <c r="AI330" s="216"/>
      <c r="AJ330" s="258"/>
      <c r="AK330" s="258"/>
      <c r="AL330" s="258"/>
      <c r="AM330" s="207"/>
      <c r="AN330" s="207"/>
      <c r="AO330" s="207"/>
      <c r="AP330" s="207"/>
      <c r="AQ330" s="262"/>
      <c r="AR330" s="202"/>
    </row>
    <row r="331" spans="1:44" s="78" customFormat="1" ht="17.100000000000001" customHeight="1">
      <c r="A331" s="279"/>
      <c r="B331" s="282"/>
      <c r="C331" s="285"/>
      <c r="D331" s="282"/>
      <c r="E331" s="288"/>
      <c r="F331" s="282"/>
      <c r="G331" s="291"/>
      <c r="H331" s="194"/>
      <c r="I331" s="248"/>
      <c r="J331" s="250"/>
      <c r="K331" s="252"/>
      <c r="L331" s="252"/>
      <c r="M331" s="250"/>
      <c r="N331" s="265"/>
      <c r="O331" s="265"/>
      <c r="P331" s="269"/>
      <c r="Q331" s="252"/>
      <c r="R331" s="199"/>
      <c r="S331" s="79" t="s">
        <v>650</v>
      </c>
      <c r="T331" s="80"/>
      <c r="U331" s="81"/>
      <c r="V331" s="81"/>
      <c r="W331" s="81"/>
      <c r="X331" s="81"/>
      <c r="Y331" s="81"/>
      <c r="Z331" s="75" t="str">
        <f t="shared" si="19"/>
        <v/>
      </c>
      <c r="AA331" s="76">
        <f t="shared" si="22"/>
        <v>0</v>
      </c>
      <c r="AB331" s="76">
        <f t="shared" si="23"/>
        <v>0</v>
      </c>
      <c r="AC331" s="274"/>
      <c r="AD331" s="227"/>
      <c r="AE331" s="227"/>
      <c r="AF331" s="265"/>
      <c r="AG331" s="265"/>
      <c r="AH331" s="216"/>
      <c r="AI331" s="216"/>
      <c r="AJ331" s="258"/>
      <c r="AK331" s="258"/>
      <c r="AL331" s="258"/>
      <c r="AM331" s="207"/>
      <c r="AN331" s="207"/>
      <c r="AO331" s="207"/>
      <c r="AP331" s="207"/>
      <c r="AQ331" s="262"/>
      <c r="AR331" s="202"/>
    </row>
    <row r="332" spans="1:44" s="78" customFormat="1" ht="17.100000000000001" customHeight="1">
      <c r="A332" s="279"/>
      <c r="B332" s="282"/>
      <c r="C332" s="285"/>
      <c r="D332" s="282"/>
      <c r="E332" s="288"/>
      <c r="F332" s="282"/>
      <c r="G332" s="291"/>
      <c r="H332" s="194"/>
      <c r="I332" s="248"/>
      <c r="J332" s="250"/>
      <c r="K332" s="252"/>
      <c r="L332" s="252"/>
      <c r="M332" s="250"/>
      <c r="N332" s="265"/>
      <c r="O332" s="265"/>
      <c r="P332" s="269"/>
      <c r="Q332" s="252"/>
      <c r="R332" s="199"/>
      <c r="S332" s="79" t="s">
        <v>651</v>
      </c>
      <c r="T332" s="80"/>
      <c r="U332" s="81"/>
      <c r="V332" s="81"/>
      <c r="W332" s="81"/>
      <c r="X332" s="81"/>
      <c r="Y332" s="81"/>
      <c r="Z332" s="75" t="str">
        <f t="shared" si="19"/>
        <v/>
      </c>
      <c r="AA332" s="76">
        <f t="shared" si="22"/>
        <v>0</v>
      </c>
      <c r="AB332" s="76">
        <f t="shared" si="23"/>
        <v>0</v>
      </c>
      <c r="AC332" s="274"/>
      <c r="AD332" s="227"/>
      <c r="AE332" s="227"/>
      <c r="AF332" s="265"/>
      <c r="AG332" s="265"/>
      <c r="AH332" s="216"/>
      <c r="AI332" s="216"/>
      <c r="AJ332" s="258"/>
      <c r="AK332" s="258"/>
      <c r="AL332" s="258"/>
      <c r="AM332" s="207"/>
      <c r="AN332" s="207"/>
      <c r="AO332" s="207"/>
      <c r="AP332" s="207"/>
      <c r="AQ332" s="262"/>
      <c r="AR332" s="202"/>
    </row>
    <row r="333" spans="1:44" s="78" customFormat="1" ht="17.100000000000001" customHeight="1">
      <c r="A333" s="279"/>
      <c r="B333" s="282"/>
      <c r="C333" s="285"/>
      <c r="D333" s="282"/>
      <c r="E333" s="288"/>
      <c r="F333" s="282"/>
      <c r="G333" s="291"/>
      <c r="H333" s="194"/>
      <c r="I333" s="248">
        <v>13.2</v>
      </c>
      <c r="J333" s="250"/>
      <c r="K333" s="252"/>
      <c r="L333" s="252"/>
      <c r="M333" s="250"/>
      <c r="N333" s="265"/>
      <c r="O333" s="265"/>
      <c r="P333" s="269"/>
      <c r="Q333" s="252"/>
      <c r="R333" s="254">
        <f>IF(Q333="SI",1,IF(Q333="NO",3,0))</f>
        <v>0</v>
      </c>
      <c r="S333" s="79" t="s">
        <v>652</v>
      </c>
      <c r="T333" s="80"/>
      <c r="U333" s="81"/>
      <c r="V333" s="81"/>
      <c r="W333" s="81"/>
      <c r="X333" s="81"/>
      <c r="Y333" s="81"/>
      <c r="Z333" s="75" t="str">
        <f t="shared" si="19"/>
        <v/>
      </c>
      <c r="AA333" s="76">
        <f t="shared" si="22"/>
        <v>0</v>
      </c>
      <c r="AB333" s="76">
        <f t="shared" si="23"/>
        <v>0</v>
      </c>
      <c r="AC333" s="274"/>
      <c r="AD333" s="227"/>
      <c r="AE333" s="227"/>
      <c r="AF333" s="265"/>
      <c r="AG333" s="265"/>
      <c r="AH333" s="216"/>
      <c r="AI333" s="216"/>
      <c r="AJ333" s="258"/>
      <c r="AK333" s="258"/>
      <c r="AL333" s="258"/>
      <c r="AM333" s="207"/>
      <c r="AN333" s="207"/>
      <c r="AO333" s="207"/>
      <c r="AP333" s="207"/>
      <c r="AQ333" s="262"/>
      <c r="AR333" s="231"/>
    </row>
    <row r="334" spans="1:44" s="78" customFormat="1" ht="17.100000000000001" customHeight="1">
      <c r="A334" s="279"/>
      <c r="B334" s="282"/>
      <c r="C334" s="285"/>
      <c r="D334" s="282"/>
      <c r="E334" s="288"/>
      <c r="F334" s="282"/>
      <c r="G334" s="291"/>
      <c r="H334" s="194"/>
      <c r="I334" s="248"/>
      <c r="J334" s="250"/>
      <c r="K334" s="252"/>
      <c r="L334" s="252"/>
      <c r="M334" s="250"/>
      <c r="N334" s="265"/>
      <c r="O334" s="265"/>
      <c r="P334" s="269"/>
      <c r="Q334" s="252"/>
      <c r="R334" s="199"/>
      <c r="S334" s="79" t="s">
        <v>653</v>
      </c>
      <c r="T334" s="80"/>
      <c r="U334" s="81"/>
      <c r="V334" s="81"/>
      <c r="W334" s="81"/>
      <c r="X334" s="81"/>
      <c r="Y334" s="81"/>
      <c r="Z334" s="75" t="str">
        <f t="shared" si="19"/>
        <v/>
      </c>
      <c r="AA334" s="76">
        <f t="shared" si="22"/>
        <v>0</v>
      </c>
      <c r="AB334" s="76">
        <f t="shared" si="23"/>
        <v>0</v>
      </c>
      <c r="AC334" s="274"/>
      <c r="AD334" s="227"/>
      <c r="AE334" s="227"/>
      <c r="AF334" s="265"/>
      <c r="AG334" s="265"/>
      <c r="AH334" s="216"/>
      <c r="AI334" s="216"/>
      <c r="AJ334" s="258"/>
      <c r="AK334" s="258"/>
      <c r="AL334" s="258"/>
      <c r="AM334" s="207"/>
      <c r="AN334" s="207"/>
      <c r="AO334" s="207"/>
      <c r="AP334" s="207"/>
      <c r="AQ334" s="262"/>
      <c r="AR334" s="202"/>
    </row>
    <row r="335" spans="1:44" s="78" customFormat="1" ht="17.100000000000001" customHeight="1">
      <c r="A335" s="279"/>
      <c r="B335" s="282"/>
      <c r="C335" s="285"/>
      <c r="D335" s="282"/>
      <c r="E335" s="288"/>
      <c r="F335" s="282"/>
      <c r="G335" s="291"/>
      <c r="H335" s="194"/>
      <c r="I335" s="248"/>
      <c r="J335" s="250"/>
      <c r="K335" s="252"/>
      <c r="L335" s="252"/>
      <c r="M335" s="250"/>
      <c r="N335" s="265"/>
      <c r="O335" s="265"/>
      <c r="P335" s="269"/>
      <c r="Q335" s="252"/>
      <c r="R335" s="199"/>
      <c r="S335" s="79" t="s">
        <v>654</v>
      </c>
      <c r="T335" s="80"/>
      <c r="U335" s="81"/>
      <c r="V335" s="81"/>
      <c r="W335" s="81"/>
      <c r="X335" s="81"/>
      <c r="Y335" s="81"/>
      <c r="Z335" s="75" t="str">
        <f t="shared" si="19"/>
        <v/>
      </c>
      <c r="AA335" s="76">
        <f t="shared" si="22"/>
        <v>0</v>
      </c>
      <c r="AB335" s="76">
        <f t="shared" si="23"/>
        <v>0</v>
      </c>
      <c r="AC335" s="274"/>
      <c r="AD335" s="227"/>
      <c r="AE335" s="227"/>
      <c r="AF335" s="265"/>
      <c r="AG335" s="265"/>
      <c r="AH335" s="216"/>
      <c r="AI335" s="216"/>
      <c r="AJ335" s="258"/>
      <c r="AK335" s="258"/>
      <c r="AL335" s="258"/>
      <c r="AM335" s="207"/>
      <c r="AN335" s="207"/>
      <c r="AO335" s="207"/>
      <c r="AP335" s="207"/>
      <c r="AQ335" s="262"/>
      <c r="AR335" s="202"/>
    </row>
    <row r="336" spans="1:44" s="78" customFormat="1" ht="17.100000000000001" customHeight="1">
      <c r="A336" s="279"/>
      <c r="B336" s="282"/>
      <c r="C336" s="285"/>
      <c r="D336" s="282"/>
      <c r="E336" s="288"/>
      <c r="F336" s="282"/>
      <c r="G336" s="291"/>
      <c r="H336" s="194"/>
      <c r="I336" s="248"/>
      <c r="J336" s="250"/>
      <c r="K336" s="252"/>
      <c r="L336" s="252"/>
      <c r="M336" s="250"/>
      <c r="N336" s="265"/>
      <c r="O336" s="265"/>
      <c r="P336" s="269"/>
      <c r="Q336" s="252"/>
      <c r="R336" s="199"/>
      <c r="S336" s="79" t="s">
        <v>655</v>
      </c>
      <c r="T336" s="80"/>
      <c r="U336" s="81"/>
      <c r="V336" s="81"/>
      <c r="W336" s="81"/>
      <c r="X336" s="81"/>
      <c r="Y336" s="81"/>
      <c r="Z336" s="75" t="str">
        <f t="shared" si="19"/>
        <v/>
      </c>
      <c r="AA336" s="76">
        <f t="shared" si="22"/>
        <v>0</v>
      </c>
      <c r="AB336" s="76">
        <f t="shared" si="23"/>
        <v>0</v>
      </c>
      <c r="AC336" s="274"/>
      <c r="AD336" s="227"/>
      <c r="AE336" s="227"/>
      <c r="AF336" s="265"/>
      <c r="AG336" s="265"/>
      <c r="AH336" s="216"/>
      <c r="AI336" s="216"/>
      <c r="AJ336" s="258"/>
      <c r="AK336" s="258"/>
      <c r="AL336" s="258"/>
      <c r="AM336" s="207"/>
      <c r="AN336" s="207"/>
      <c r="AO336" s="207"/>
      <c r="AP336" s="207"/>
      <c r="AQ336" s="262"/>
      <c r="AR336" s="202"/>
    </row>
    <row r="337" spans="1:44" s="78" customFormat="1" ht="17.100000000000001" customHeight="1">
      <c r="A337" s="279"/>
      <c r="B337" s="282"/>
      <c r="C337" s="285"/>
      <c r="D337" s="282"/>
      <c r="E337" s="288"/>
      <c r="F337" s="282"/>
      <c r="G337" s="291"/>
      <c r="H337" s="194"/>
      <c r="I337" s="248"/>
      <c r="J337" s="250"/>
      <c r="K337" s="252"/>
      <c r="L337" s="252"/>
      <c r="M337" s="250"/>
      <c r="N337" s="265"/>
      <c r="O337" s="265"/>
      <c r="P337" s="269"/>
      <c r="Q337" s="252"/>
      <c r="R337" s="199"/>
      <c r="S337" s="79" t="s">
        <v>656</v>
      </c>
      <c r="T337" s="80"/>
      <c r="U337" s="81"/>
      <c r="V337" s="81"/>
      <c r="W337" s="81"/>
      <c r="X337" s="81"/>
      <c r="Y337" s="81"/>
      <c r="Z337" s="75" t="str">
        <f t="shared" si="19"/>
        <v/>
      </c>
      <c r="AA337" s="76">
        <f t="shared" si="22"/>
        <v>0</v>
      </c>
      <c r="AB337" s="76">
        <f t="shared" si="23"/>
        <v>0</v>
      </c>
      <c r="AC337" s="274"/>
      <c r="AD337" s="227"/>
      <c r="AE337" s="227"/>
      <c r="AF337" s="265"/>
      <c r="AG337" s="265"/>
      <c r="AH337" s="216"/>
      <c r="AI337" s="216"/>
      <c r="AJ337" s="258"/>
      <c r="AK337" s="258"/>
      <c r="AL337" s="258"/>
      <c r="AM337" s="207"/>
      <c r="AN337" s="207"/>
      <c r="AO337" s="207"/>
      <c r="AP337" s="207"/>
      <c r="AQ337" s="262"/>
      <c r="AR337" s="202"/>
    </row>
    <row r="338" spans="1:44" s="78" customFormat="1" ht="17.100000000000001" customHeight="1">
      <c r="A338" s="279"/>
      <c r="B338" s="282"/>
      <c r="C338" s="285"/>
      <c r="D338" s="282"/>
      <c r="E338" s="288"/>
      <c r="F338" s="282"/>
      <c r="G338" s="291"/>
      <c r="H338" s="194"/>
      <c r="I338" s="248">
        <v>13.3</v>
      </c>
      <c r="J338" s="250"/>
      <c r="K338" s="252"/>
      <c r="L338" s="252"/>
      <c r="M338" s="250"/>
      <c r="N338" s="265"/>
      <c r="O338" s="265"/>
      <c r="P338" s="269"/>
      <c r="Q338" s="252"/>
      <c r="R338" s="254">
        <f>IF(Q338="SI",1,IF(Q338="NO",3,0))</f>
        <v>0</v>
      </c>
      <c r="S338" s="79" t="s">
        <v>657</v>
      </c>
      <c r="T338" s="80"/>
      <c r="U338" s="81"/>
      <c r="V338" s="81"/>
      <c r="W338" s="81"/>
      <c r="X338" s="81"/>
      <c r="Y338" s="81"/>
      <c r="Z338" s="75" t="str">
        <f t="shared" si="19"/>
        <v/>
      </c>
      <c r="AA338" s="76">
        <f t="shared" si="22"/>
        <v>0</v>
      </c>
      <c r="AB338" s="76">
        <f t="shared" si="23"/>
        <v>0</v>
      </c>
      <c r="AC338" s="274"/>
      <c r="AD338" s="227"/>
      <c r="AE338" s="227"/>
      <c r="AF338" s="265"/>
      <c r="AG338" s="265"/>
      <c r="AH338" s="216"/>
      <c r="AI338" s="216"/>
      <c r="AJ338" s="258"/>
      <c r="AK338" s="258"/>
      <c r="AL338" s="258"/>
      <c r="AM338" s="207"/>
      <c r="AN338" s="207"/>
      <c r="AO338" s="207"/>
      <c r="AP338" s="207"/>
      <c r="AQ338" s="262"/>
      <c r="AR338" s="231"/>
    </row>
    <row r="339" spans="1:44" s="78" customFormat="1" ht="17.100000000000001" customHeight="1">
      <c r="A339" s="279"/>
      <c r="B339" s="282"/>
      <c r="C339" s="285"/>
      <c r="D339" s="282"/>
      <c r="E339" s="288"/>
      <c r="F339" s="282"/>
      <c r="G339" s="291"/>
      <c r="H339" s="194"/>
      <c r="I339" s="248"/>
      <c r="J339" s="250"/>
      <c r="K339" s="252"/>
      <c r="L339" s="252"/>
      <c r="M339" s="250"/>
      <c r="N339" s="265"/>
      <c r="O339" s="265"/>
      <c r="P339" s="269"/>
      <c r="Q339" s="252"/>
      <c r="R339" s="199"/>
      <c r="S339" s="79" t="s">
        <v>658</v>
      </c>
      <c r="T339" s="80"/>
      <c r="U339" s="81"/>
      <c r="V339" s="81"/>
      <c r="W339" s="81"/>
      <c r="X339" s="81"/>
      <c r="Y339" s="81"/>
      <c r="Z339" s="75" t="str">
        <f t="shared" si="19"/>
        <v/>
      </c>
      <c r="AA339" s="76">
        <f t="shared" si="22"/>
        <v>0</v>
      </c>
      <c r="AB339" s="76">
        <f t="shared" si="23"/>
        <v>0</v>
      </c>
      <c r="AC339" s="274"/>
      <c r="AD339" s="227"/>
      <c r="AE339" s="227"/>
      <c r="AF339" s="265"/>
      <c r="AG339" s="265"/>
      <c r="AH339" s="216"/>
      <c r="AI339" s="216"/>
      <c r="AJ339" s="258"/>
      <c r="AK339" s="258"/>
      <c r="AL339" s="258"/>
      <c r="AM339" s="207"/>
      <c r="AN339" s="207"/>
      <c r="AO339" s="207"/>
      <c r="AP339" s="207"/>
      <c r="AQ339" s="262"/>
      <c r="AR339" s="202"/>
    </row>
    <row r="340" spans="1:44" s="78" customFormat="1" ht="17.100000000000001" customHeight="1">
      <c r="A340" s="279"/>
      <c r="B340" s="282"/>
      <c r="C340" s="285"/>
      <c r="D340" s="282"/>
      <c r="E340" s="288"/>
      <c r="F340" s="282"/>
      <c r="G340" s="291"/>
      <c r="H340" s="194"/>
      <c r="I340" s="248"/>
      <c r="J340" s="250"/>
      <c r="K340" s="252"/>
      <c r="L340" s="252"/>
      <c r="M340" s="250"/>
      <c r="N340" s="265"/>
      <c r="O340" s="265"/>
      <c r="P340" s="269"/>
      <c r="Q340" s="252"/>
      <c r="R340" s="199"/>
      <c r="S340" s="79" t="s">
        <v>659</v>
      </c>
      <c r="T340" s="80"/>
      <c r="U340" s="81"/>
      <c r="V340" s="81"/>
      <c r="W340" s="81"/>
      <c r="X340" s="81"/>
      <c r="Y340" s="81"/>
      <c r="Z340" s="75" t="str">
        <f t="shared" si="19"/>
        <v/>
      </c>
      <c r="AA340" s="76">
        <f t="shared" si="22"/>
        <v>0</v>
      </c>
      <c r="AB340" s="76">
        <f t="shared" si="23"/>
        <v>0</v>
      </c>
      <c r="AC340" s="274"/>
      <c r="AD340" s="227"/>
      <c r="AE340" s="227"/>
      <c r="AF340" s="265"/>
      <c r="AG340" s="265"/>
      <c r="AH340" s="216"/>
      <c r="AI340" s="216"/>
      <c r="AJ340" s="258"/>
      <c r="AK340" s="258"/>
      <c r="AL340" s="258"/>
      <c r="AM340" s="207"/>
      <c r="AN340" s="207"/>
      <c r="AO340" s="207"/>
      <c r="AP340" s="207"/>
      <c r="AQ340" s="262"/>
      <c r="AR340" s="202"/>
    </row>
    <row r="341" spans="1:44" s="78" customFormat="1" ht="17.100000000000001" customHeight="1">
      <c r="A341" s="279"/>
      <c r="B341" s="282"/>
      <c r="C341" s="285"/>
      <c r="D341" s="282"/>
      <c r="E341" s="288"/>
      <c r="F341" s="282"/>
      <c r="G341" s="291"/>
      <c r="H341" s="194"/>
      <c r="I341" s="248"/>
      <c r="J341" s="250"/>
      <c r="K341" s="252"/>
      <c r="L341" s="252"/>
      <c r="M341" s="250"/>
      <c r="N341" s="265"/>
      <c r="O341" s="265"/>
      <c r="P341" s="269"/>
      <c r="Q341" s="252"/>
      <c r="R341" s="199"/>
      <c r="S341" s="79" t="s">
        <v>660</v>
      </c>
      <c r="T341" s="80"/>
      <c r="U341" s="81"/>
      <c r="V341" s="81"/>
      <c r="W341" s="81"/>
      <c r="X341" s="81"/>
      <c r="Y341" s="81"/>
      <c r="Z341" s="75" t="str">
        <f t="shared" si="19"/>
        <v/>
      </c>
      <c r="AA341" s="76">
        <f t="shared" si="22"/>
        <v>0</v>
      </c>
      <c r="AB341" s="76">
        <f t="shared" si="23"/>
        <v>0</v>
      </c>
      <c r="AC341" s="274"/>
      <c r="AD341" s="227"/>
      <c r="AE341" s="227"/>
      <c r="AF341" s="265"/>
      <c r="AG341" s="265"/>
      <c r="AH341" s="216"/>
      <c r="AI341" s="216"/>
      <c r="AJ341" s="258"/>
      <c r="AK341" s="258"/>
      <c r="AL341" s="258"/>
      <c r="AM341" s="207"/>
      <c r="AN341" s="207"/>
      <c r="AO341" s="207"/>
      <c r="AP341" s="207"/>
      <c r="AQ341" s="262"/>
      <c r="AR341" s="202"/>
    </row>
    <row r="342" spans="1:44" s="78" customFormat="1" ht="17.100000000000001" customHeight="1">
      <c r="A342" s="279"/>
      <c r="B342" s="282"/>
      <c r="C342" s="285"/>
      <c r="D342" s="282"/>
      <c r="E342" s="288"/>
      <c r="F342" s="282"/>
      <c r="G342" s="291"/>
      <c r="H342" s="194"/>
      <c r="I342" s="248"/>
      <c r="J342" s="250"/>
      <c r="K342" s="252"/>
      <c r="L342" s="252"/>
      <c r="M342" s="250"/>
      <c r="N342" s="265"/>
      <c r="O342" s="265"/>
      <c r="P342" s="269"/>
      <c r="Q342" s="252"/>
      <c r="R342" s="199"/>
      <c r="S342" s="79" t="s">
        <v>661</v>
      </c>
      <c r="T342" s="80"/>
      <c r="U342" s="81"/>
      <c r="V342" s="81"/>
      <c r="W342" s="81"/>
      <c r="X342" s="81"/>
      <c r="Y342" s="81"/>
      <c r="Z342" s="75" t="str">
        <f t="shared" si="19"/>
        <v/>
      </c>
      <c r="AA342" s="76">
        <f t="shared" si="22"/>
        <v>0</v>
      </c>
      <c r="AB342" s="76">
        <f t="shared" si="23"/>
        <v>0</v>
      </c>
      <c r="AC342" s="274"/>
      <c r="AD342" s="227"/>
      <c r="AE342" s="227"/>
      <c r="AF342" s="265"/>
      <c r="AG342" s="265"/>
      <c r="AH342" s="216"/>
      <c r="AI342" s="216"/>
      <c r="AJ342" s="258"/>
      <c r="AK342" s="258"/>
      <c r="AL342" s="258"/>
      <c r="AM342" s="207"/>
      <c r="AN342" s="207"/>
      <c r="AO342" s="207"/>
      <c r="AP342" s="207"/>
      <c r="AQ342" s="262"/>
      <c r="AR342" s="202"/>
    </row>
    <row r="343" spans="1:44" s="78" customFormat="1" ht="17.100000000000001" customHeight="1">
      <c r="A343" s="279"/>
      <c r="B343" s="282"/>
      <c r="C343" s="285"/>
      <c r="D343" s="282"/>
      <c r="E343" s="288"/>
      <c r="F343" s="282"/>
      <c r="G343" s="291"/>
      <c r="H343" s="194"/>
      <c r="I343" s="248">
        <v>13.4</v>
      </c>
      <c r="J343" s="250"/>
      <c r="K343" s="252"/>
      <c r="L343" s="252"/>
      <c r="M343" s="250"/>
      <c r="N343" s="265"/>
      <c r="O343" s="265"/>
      <c r="P343" s="269"/>
      <c r="Q343" s="252"/>
      <c r="R343" s="254">
        <f>IF(Q343="SI",1,IF(Q343="NO",3,0))</f>
        <v>0</v>
      </c>
      <c r="S343" s="79" t="s">
        <v>662</v>
      </c>
      <c r="T343" s="80"/>
      <c r="U343" s="81"/>
      <c r="V343" s="81"/>
      <c r="W343" s="81"/>
      <c r="X343" s="81"/>
      <c r="Y343" s="81"/>
      <c r="Z343" s="75" t="str">
        <f t="shared" si="19"/>
        <v/>
      </c>
      <c r="AA343" s="76">
        <f t="shared" si="22"/>
        <v>0</v>
      </c>
      <c r="AB343" s="76">
        <f t="shared" si="23"/>
        <v>0</v>
      </c>
      <c r="AC343" s="274"/>
      <c r="AD343" s="227"/>
      <c r="AE343" s="227"/>
      <c r="AF343" s="265"/>
      <c r="AG343" s="265"/>
      <c r="AH343" s="216"/>
      <c r="AI343" s="216"/>
      <c r="AJ343" s="258"/>
      <c r="AK343" s="258"/>
      <c r="AL343" s="258"/>
      <c r="AM343" s="207"/>
      <c r="AN343" s="207"/>
      <c r="AO343" s="207"/>
      <c r="AP343" s="207"/>
      <c r="AQ343" s="262"/>
      <c r="AR343" s="231"/>
    </row>
    <row r="344" spans="1:44" s="78" customFormat="1" ht="17.100000000000001" customHeight="1">
      <c r="A344" s="279"/>
      <c r="B344" s="282"/>
      <c r="C344" s="285"/>
      <c r="D344" s="282"/>
      <c r="E344" s="288"/>
      <c r="F344" s="282"/>
      <c r="G344" s="291"/>
      <c r="H344" s="194"/>
      <c r="I344" s="248"/>
      <c r="J344" s="250"/>
      <c r="K344" s="252"/>
      <c r="L344" s="252"/>
      <c r="M344" s="250"/>
      <c r="N344" s="265"/>
      <c r="O344" s="265"/>
      <c r="P344" s="269"/>
      <c r="Q344" s="252"/>
      <c r="R344" s="199"/>
      <c r="S344" s="79" t="s">
        <v>663</v>
      </c>
      <c r="T344" s="80"/>
      <c r="U344" s="81"/>
      <c r="V344" s="81"/>
      <c r="W344" s="81"/>
      <c r="X344" s="81"/>
      <c r="Y344" s="81"/>
      <c r="Z344" s="75" t="str">
        <f t="shared" si="19"/>
        <v/>
      </c>
      <c r="AA344" s="76">
        <f t="shared" si="22"/>
        <v>0</v>
      </c>
      <c r="AB344" s="76">
        <f t="shared" si="23"/>
        <v>0</v>
      </c>
      <c r="AC344" s="274"/>
      <c r="AD344" s="227"/>
      <c r="AE344" s="227"/>
      <c r="AF344" s="265"/>
      <c r="AG344" s="265"/>
      <c r="AH344" s="216"/>
      <c r="AI344" s="216"/>
      <c r="AJ344" s="258"/>
      <c r="AK344" s="258"/>
      <c r="AL344" s="258"/>
      <c r="AM344" s="207"/>
      <c r="AN344" s="207"/>
      <c r="AO344" s="207"/>
      <c r="AP344" s="207"/>
      <c r="AQ344" s="262"/>
      <c r="AR344" s="202"/>
    </row>
    <row r="345" spans="1:44" s="78" customFormat="1" ht="17.100000000000001" customHeight="1">
      <c r="A345" s="279"/>
      <c r="B345" s="282"/>
      <c r="C345" s="285"/>
      <c r="D345" s="282"/>
      <c r="E345" s="288"/>
      <c r="F345" s="282"/>
      <c r="G345" s="291"/>
      <c r="H345" s="194"/>
      <c r="I345" s="248"/>
      <c r="J345" s="250"/>
      <c r="K345" s="252"/>
      <c r="L345" s="252"/>
      <c r="M345" s="250"/>
      <c r="N345" s="265"/>
      <c r="O345" s="265"/>
      <c r="P345" s="269"/>
      <c r="Q345" s="252"/>
      <c r="R345" s="199"/>
      <c r="S345" s="79" t="s">
        <v>664</v>
      </c>
      <c r="T345" s="80"/>
      <c r="U345" s="81"/>
      <c r="V345" s="81"/>
      <c r="W345" s="81"/>
      <c r="X345" s="81"/>
      <c r="Y345" s="81"/>
      <c r="Z345" s="75" t="str">
        <f t="shared" si="19"/>
        <v/>
      </c>
      <c r="AA345" s="76">
        <f t="shared" si="22"/>
        <v>0</v>
      </c>
      <c r="AB345" s="76">
        <f t="shared" si="23"/>
        <v>0</v>
      </c>
      <c r="AC345" s="274"/>
      <c r="AD345" s="227"/>
      <c r="AE345" s="227"/>
      <c r="AF345" s="265"/>
      <c r="AG345" s="265"/>
      <c r="AH345" s="216"/>
      <c r="AI345" s="216"/>
      <c r="AJ345" s="258"/>
      <c r="AK345" s="258"/>
      <c r="AL345" s="258"/>
      <c r="AM345" s="207"/>
      <c r="AN345" s="207"/>
      <c r="AO345" s="207"/>
      <c r="AP345" s="207"/>
      <c r="AQ345" s="262"/>
      <c r="AR345" s="202"/>
    </row>
    <row r="346" spans="1:44" s="78" customFormat="1" ht="17.100000000000001" customHeight="1">
      <c r="A346" s="279"/>
      <c r="B346" s="282"/>
      <c r="C346" s="285"/>
      <c r="D346" s="282"/>
      <c r="E346" s="288"/>
      <c r="F346" s="282"/>
      <c r="G346" s="291"/>
      <c r="H346" s="194"/>
      <c r="I346" s="248"/>
      <c r="J346" s="250"/>
      <c r="K346" s="252"/>
      <c r="L346" s="252"/>
      <c r="M346" s="250"/>
      <c r="N346" s="265"/>
      <c r="O346" s="265"/>
      <c r="P346" s="269"/>
      <c r="Q346" s="252"/>
      <c r="R346" s="199"/>
      <c r="S346" s="79" t="s">
        <v>665</v>
      </c>
      <c r="T346" s="80"/>
      <c r="U346" s="81"/>
      <c r="V346" s="81"/>
      <c r="W346" s="81"/>
      <c r="X346" s="81"/>
      <c r="Y346" s="81"/>
      <c r="Z346" s="75" t="str">
        <f t="shared" si="19"/>
        <v/>
      </c>
      <c r="AA346" s="76">
        <f t="shared" si="22"/>
        <v>0</v>
      </c>
      <c r="AB346" s="76">
        <f t="shared" si="23"/>
        <v>0</v>
      </c>
      <c r="AC346" s="274"/>
      <c r="AD346" s="227"/>
      <c r="AE346" s="227"/>
      <c r="AF346" s="265"/>
      <c r="AG346" s="265"/>
      <c r="AH346" s="216"/>
      <c r="AI346" s="216"/>
      <c r="AJ346" s="258"/>
      <c r="AK346" s="258"/>
      <c r="AL346" s="258"/>
      <c r="AM346" s="207"/>
      <c r="AN346" s="207"/>
      <c r="AO346" s="207"/>
      <c r="AP346" s="207"/>
      <c r="AQ346" s="262"/>
      <c r="AR346" s="202"/>
    </row>
    <row r="347" spans="1:44" s="78" customFormat="1" ht="17.100000000000001" customHeight="1">
      <c r="A347" s="279"/>
      <c r="B347" s="282"/>
      <c r="C347" s="285"/>
      <c r="D347" s="282"/>
      <c r="E347" s="288"/>
      <c r="F347" s="282"/>
      <c r="G347" s="291"/>
      <c r="H347" s="194"/>
      <c r="I347" s="248"/>
      <c r="J347" s="250"/>
      <c r="K347" s="252"/>
      <c r="L347" s="252"/>
      <c r="M347" s="250"/>
      <c r="N347" s="265"/>
      <c r="O347" s="265"/>
      <c r="P347" s="269"/>
      <c r="Q347" s="252"/>
      <c r="R347" s="199"/>
      <c r="S347" s="79" t="s">
        <v>666</v>
      </c>
      <c r="T347" s="80"/>
      <c r="U347" s="81"/>
      <c r="V347" s="81"/>
      <c r="W347" s="81"/>
      <c r="X347" s="81"/>
      <c r="Y347" s="81"/>
      <c r="Z347" s="75" t="str">
        <f t="shared" si="19"/>
        <v/>
      </c>
      <c r="AA347" s="76">
        <f t="shared" si="22"/>
        <v>0</v>
      </c>
      <c r="AB347" s="76">
        <f t="shared" si="23"/>
        <v>0</v>
      </c>
      <c r="AC347" s="274"/>
      <c r="AD347" s="227"/>
      <c r="AE347" s="227"/>
      <c r="AF347" s="265"/>
      <c r="AG347" s="265"/>
      <c r="AH347" s="216"/>
      <c r="AI347" s="216"/>
      <c r="AJ347" s="258"/>
      <c r="AK347" s="258"/>
      <c r="AL347" s="258"/>
      <c r="AM347" s="207"/>
      <c r="AN347" s="207"/>
      <c r="AO347" s="207"/>
      <c r="AP347" s="207"/>
      <c r="AQ347" s="262"/>
      <c r="AR347" s="202"/>
    </row>
    <row r="348" spans="1:44" s="78" customFormat="1" ht="17.100000000000001" customHeight="1">
      <c r="A348" s="279"/>
      <c r="B348" s="282"/>
      <c r="C348" s="285"/>
      <c r="D348" s="282"/>
      <c r="E348" s="288"/>
      <c r="F348" s="282"/>
      <c r="G348" s="291"/>
      <c r="H348" s="194"/>
      <c r="I348" s="248">
        <v>13.5</v>
      </c>
      <c r="J348" s="250"/>
      <c r="K348" s="252"/>
      <c r="L348" s="252"/>
      <c r="M348" s="250"/>
      <c r="N348" s="265"/>
      <c r="O348" s="265"/>
      <c r="P348" s="269"/>
      <c r="Q348" s="252"/>
      <c r="R348" s="254">
        <f>IF(Q348="SI",1,IF(Q348="NO",3,0))</f>
        <v>0</v>
      </c>
      <c r="S348" s="79" t="s">
        <v>667</v>
      </c>
      <c r="T348" s="80"/>
      <c r="U348" s="81"/>
      <c r="V348" s="81"/>
      <c r="W348" s="81"/>
      <c r="X348" s="81"/>
      <c r="Y348" s="81"/>
      <c r="Z348" s="75" t="str">
        <f t="shared" si="19"/>
        <v/>
      </c>
      <c r="AA348" s="76">
        <f t="shared" si="22"/>
        <v>0</v>
      </c>
      <c r="AB348" s="76">
        <f t="shared" si="23"/>
        <v>0</v>
      </c>
      <c r="AC348" s="274"/>
      <c r="AD348" s="227"/>
      <c r="AE348" s="227"/>
      <c r="AF348" s="265"/>
      <c r="AG348" s="265"/>
      <c r="AH348" s="216"/>
      <c r="AI348" s="216"/>
      <c r="AJ348" s="258"/>
      <c r="AK348" s="258"/>
      <c r="AL348" s="258"/>
      <c r="AM348" s="207"/>
      <c r="AN348" s="207"/>
      <c r="AO348" s="207"/>
      <c r="AP348" s="207"/>
      <c r="AQ348" s="262"/>
      <c r="AR348" s="231"/>
    </row>
    <row r="349" spans="1:44" s="78" customFormat="1" ht="17.100000000000001" customHeight="1">
      <c r="A349" s="279"/>
      <c r="B349" s="282"/>
      <c r="C349" s="285"/>
      <c r="D349" s="282"/>
      <c r="E349" s="288"/>
      <c r="F349" s="282"/>
      <c r="G349" s="291"/>
      <c r="H349" s="194"/>
      <c r="I349" s="248"/>
      <c r="J349" s="250"/>
      <c r="K349" s="252"/>
      <c r="L349" s="252"/>
      <c r="M349" s="250"/>
      <c r="N349" s="265"/>
      <c r="O349" s="265"/>
      <c r="P349" s="269"/>
      <c r="Q349" s="252"/>
      <c r="R349" s="199"/>
      <c r="S349" s="79" t="s">
        <v>668</v>
      </c>
      <c r="T349" s="80"/>
      <c r="U349" s="81"/>
      <c r="V349" s="81"/>
      <c r="W349" s="81"/>
      <c r="X349" s="81"/>
      <c r="Y349" s="81"/>
      <c r="Z349" s="75" t="str">
        <f t="shared" ref="Z349:Z412" si="24">IF($T349&lt;&gt;"",IF(AND(V349="SI",W349="SI",X349="SI",Y349="SI"),"Suficiente",IF(OR(V349="NO",W349="NO",X349="NO",Y349="NO"),"Deficiente",IF(OR(V349="",W349="",X349="",Y349=""),"Falta Valorar el Control",""))),"")</f>
        <v/>
      </c>
      <c r="AA349" s="76">
        <f t="shared" si="22"/>
        <v>0</v>
      </c>
      <c r="AB349" s="76">
        <f t="shared" si="23"/>
        <v>0</v>
      </c>
      <c r="AC349" s="274"/>
      <c r="AD349" s="227"/>
      <c r="AE349" s="227"/>
      <c r="AF349" s="265"/>
      <c r="AG349" s="265"/>
      <c r="AH349" s="216"/>
      <c r="AI349" s="216"/>
      <c r="AJ349" s="258"/>
      <c r="AK349" s="258"/>
      <c r="AL349" s="258"/>
      <c r="AM349" s="207"/>
      <c r="AN349" s="207"/>
      <c r="AO349" s="207"/>
      <c r="AP349" s="207"/>
      <c r="AQ349" s="262"/>
      <c r="AR349" s="202"/>
    </row>
    <row r="350" spans="1:44" s="78" customFormat="1" ht="17.100000000000001" customHeight="1">
      <c r="A350" s="279"/>
      <c r="B350" s="282"/>
      <c r="C350" s="285"/>
      <c r="D350" s="282"/>
      <c r="E350" s="288"/>
      <c r="F350" s="282"/>
      <c r="G350" s="291"/>
      <c r="H350" s="194"/>
      <c r="I350" s="248"/>
      <c r="J350" s="250"/>
      <c r="K350" s="252"/>
      <c r="L350" s="252"/>
      <c r="M350" s="250"/>
      <c r="N350" s="265"/>
      <c r="O350" s="265"/>
      <c r="P350" s="269"/>
      <c r="Q350" s="252"/>
      <c r="R350" s="199"/>
      <c r="S350" s="79" t="s">
        <v>669</v>
      </c>
      <c r="T350" s="80"/>
      <c r="U350" s="81"/>
      <c r="V350" s="81"/>
      <c r="W350" s="81"/>
      <c r="X350" s="81"/>
      <c r="Y350" s="81"/>
      <c r="Z350" s="75" t="str">
        <f t="shared" si="24"/>
        <v/>
      </c>
      <c r="AA350" s="76">
        <f t="shared" si="22"/>
        <v>0</v>
      </c>
      <c r="AB350" s="76">
        <f t="shared" si="23"/>
        <v>0</v>
      </c>
      <c r="AC350" s="274"/>
      <c r="AD350" s="227"/>
      <c r="AE350" s="227"/>
      <c r="AF350" s="265"/>
      <c r="AG350" s="265"/>
      <c r="AH350" s="216"/>
      <c r="AI350" s="216"/>
      <c r="AJ350" s="258"/>
      <c r="AK350" s="258"/>
      <c r="AL350" s="258"/>
      <c r="AM350" s="207"/>
      <c r="AN350" s="207"/>
      <c r="AO350" s="207"/>
      <c r="AP350" s="207"/>
      <c r="AQ350" s="262"/>
      <c r="AR350" s="202"/>
    </row>
    <row r="351" spans="1:44" s="78" customFormat="1" ht="17.100000000000001" customHeight="1">
      <c r="A351" s="279"/>
      <c r="B351" s="282"/>
      <c r="C351" s="285"/>
      <c r="D351" s="282"/>
      <c r="E351" s="288"/>
      <c r="F351" s="282"/>
      <c r="G351" s="291"/>
      <c r="H351" s="194"/>
      <c r="I351" s="248"/>
      <c r="J351" s="250"/>
      <c r="K351" s="252"/>
      <c r="L351" s="252"/>
      <c r="M351" s="250"/>
      <c r="N351" s="265"/>
      <c r="O351" s="265"/>
      <c r="P351" s="269"/>
      <c r="Q351" s="252"/>
      <c r="R351" s="199"/>
      <c r="S351" s="79" t="s">
        <v>670</v>
      </c>
      <c r="T351" s="80"/>
      <c r="U351" s="81"/>
      <c r="V351" s="81"/>
      <c r="W351" s="81"/>
      <c r="X351" s="81"/>
      <c r="Y351" s="81"/>
      <c r="Z351" s="75" t="str">
        <f t="shared" si="24"/>
        <v/>
      </c>
      <c r="AA351" s="76">
        <f t="shared" si="22"/>
        <v>0</v>
      </c>
      <c r="AB351" s="76">
        <f t="shared" si="23"/>
        <v>0</v>
      </c>
      <c r="AC351" s="274"/>
      <c r="AD351" s="227"/>
      <c r="AE351" s="227"/>
      <c r="AF351" s="265"/>
      <c r="AG351" s="265"/>
      <c r="AH351" s="216"/>
      <c r="AI351" s="216"/>
      <c r="AJ351" s="258"/>
      <c r="AK351" s="258"/>
      <c r="AL351" s="258"/>
      <c r="AM351" s="207"/>
      <c r="AN351" s="207"/>
      <c r="AO351" s="207"/>
      <c r="AP351" s="207"/>
      <c r="AQ351" s="262"/>
      <c r="AR351" s="202"/>
    </row>
    <row r="352" spans="1:44" s="78" customFormat="1" ht="17.100000000000001" customHeight="1">
      <c r="A352" s="280"/>
      <c r="B352" s="283"/>
      <c r="C352" s="286"/>
      <c r="D352" s="283"/>
      <c r="E352" s="289"/>
      <c r="F352" s="283"/>
      <c r="G352" s="292"/>
      <c r="H352" s="195"/>
      <c r="I352" s="249"/>
      <c r="J352" s="251"/>
      <c r="K352" s="253"/>
      <c r="L352" s="253"/>
      <c r="M352" s="251"/>
      <c r="N352" s="266"/>
      <c r="O352" s="266"/>
      <c r="P352" s="270"/>
      <c r="Q352" s="253"/>
      <c r="R352" s="200"/>
      <c r="S352" s="82" t="s">
        <v>671</v>
      </c>
      <c r="T352" s="83"/>
      <c r="U352" s="84"/>
      <c r="V352" s="84"/>
      <c r="W352" s="84"/>
      <c r="X352" s="84"/>
      <c r="Y352" s="84"/>
      <c r="Z352" s="85" t="str">
        <f t="shared" si="24"/>
        <v/>
      </c>
      <c r="AA352" s="86">
        <f t="shared" si="22"/>
        <v>0</v>
      </c>
      <c r="AB352" s="86">
        <f t="shared" si="23"/>
        <v>0</v>
      </c>
      <c r="AC352" s="275"/>
      <c r="AD352" s="228"/>
      <c r="AE352" s="228"/>
      <c r="AF352" s="266"/>
      <c r="AG352" s="266"/>
      <c r="AH352" s="217"/>
      <c r="AI352" s="217"/>
      <c r="AJ352" s="259"/>
      <c r="AK352" s="259"/>
      <c r="AL352" s="259"/>
      <c r="AM352" s="208"/>
      <c r="AN352" s="208"/>
      <c r="AO352" s="208"/>
      <c r="AP352" s="208"/>
      <c r="AQ352" s="263"/>
      <c r="AR352" s="230"/>
    </row>
    <row r="353" spans="1:44" s="78" customFormat="1" ht="17.100000000000001" customHeight="1">
      <c r="A353" s="232" t="str">
        <f>IF(E353&lt;&gt;"",'Información General'!$D$15&amp;"_"&amp;+$A$1+14,"")</f>
        <v/>
      </c>
      <c r="B353" s="235"/>
      <c r="C353" s="238"/>
      <c r="D353" s="235"/>
      <c r="E353" s="241"/>
      <c r="F353" s="235"/>
      <c r="G353" s="244"/>
      <c r="H353" s="229"/>
      <c r="I353" s="247">
        <v>14.1</v>
      </c>
      <c r="J353" s="229"/>
      <c r="K353" s="221"/>
      <c r="L353" s="221"/>
      <c r="M353" s="229"/>
      <c r="N353" s="212"/>
      <c r="O353" s="212"/>
      <c r="P353" s="218" t="str">
        <f>IF(AND(N353&lt;&gt;"",O353&lt;&gt;""),IF(AND(N353&gt;5,O353&gt;5),"I",IF(AND(N353&lt;=5,O353&gt;5),"II",IF(AND(N353&gt;5,O353&lt;=5),"IV",IF(AND(N353&lt;=5,O353&lt;=5),"III")))),"")</f>
        <v/>
      </c>
      <c r="Q353" s="221"/>
      <c r="R353" s="222">
        <f>IF(Q353="SI",1,IF(Q353="NO",3,0))</f>
        <v>0</v>
      </c>
      <c r="S353" s="72" t="s">
        <v>672</v>
      </c>
      <c r="T353" s="73"/>
      <c r="U353" s="74"/>
      <c r="V353" s="74"/>
      <c r="W353" s="74"/>
      <c r="X353" s="74"/>
      <c r="Y353" s="74"/>
      <c r="Z353" s="87" t="str">
        <f t="shared" si="24"/>
        <v/>
      </c>
      <c r="AA353" s="77">
        <f>IF(Z353="Suficiente",1,0)</f>
        <v>0</v>
      </c>
      <c r="AB353" s="77">
        <f>IF(Z353="Deficiente",1,0)</f>
        <v>0</v>
      </c>
      <c r="AC353" s="223" t="str">
        <f>IF(SUM(R353:R377)&gt;=1,IF((SUM(R353:R377)/COUNTA(Q353:Q377))=1,IF(SUM(AA353:AA377)&gt;=1,IF(SUM(AA353:AA377)/(SUM(AA353:AA377)+SUM(AB353:AB377))=100%,"SI","NO"),"NO"),"NO"),"")</f>
        <v/>
      </c>
      <c r="AD353" s="226" t="str">
        <f>IF($N353=1,"b","")</f>
        <v/>
      </c>
      <c r="AE353" s="226" t="str">
        <f>IF($O353=1,"b","")</f>
        <v/>
      </c>
      <c r="AF353" s="212"/>
      <c r="AG353" s="212"/>
      <c r="AH353" s="215">
        <f>IF(OR($AD353="b",$AE353="b"),2,0)</f>
        <v>0</v>
      </c>
      <c r="AI353" s="215">
        <f>IF(AND($N353=1,$AF353=1,$O353=1,$AG353=1),1,0)</f>
        <v>0</v>
      </c>
      <c r="AJ353" s="203">
        <f>IF(AF353&lt;&gt;"",IF(AI353=1,1,IF(OR($AF353&gt;$N353,AND($AC353="SI",$AF353=$N353),AND($AC353="NO",$AF353&lt;&gt;$N353)),0,1)),0)</f>
        <v>0</v>
      </c>
      <c r="AK353" s="203">
        <f>IF(AG353&lt;&gt;"",IF(AI353=1,1,IF(OR(AG353&gt;O353,AND(AC353="SI",AG353=O353),AND(AC353="NO",AG353&lt;&gt;O353)),0,1)),0)</f>
        <v>0</v>
      </c>
      <c r="AL353" s="203">
        <f>IF(AC353&lt;&gt;"",(+AI353+AJ353+AK353),0)</f>
        <v>0</v>
      </c>
      <c r="AM353" s="206" t="str">
        <f>IF($AL353&gt;=2,IF(AND($AF353="",$AG353=""),"",IF(AND($AF353&gt;5,$AG353&gt;5),"I","")),"")</f>
        <v/>
      </c>
      <c r="AN353" s="206" t="str">
        <f>IF($AL353&gt;=2,IF(AND($AF353="",$AG353=""),"",IF(AND($AF353&lt;6,$AG353&gt;5),"II","")),"")</f>
        <v/>
      </c>
      <c r="AO353" s="206" t="str">
        <f>IF($AL353&gt;=2,IF(AND($AF353="",$AG353=""),"",IF(AND($AF353&lt;6,$AG353&lt;6),"III","")),"")</f>
        <v/>
      </c>
      <c r="AP353" s="206" t="str">
        <f>IF($AL353&gt;=2,IF(AND($AF353="",$AG353=""),"",IF(AND($AF353&gt;5,$AG353&lt;6),"IV","")),"")</f>
        <v/>
      </c>
      <c r="AQ353" s="209"/>
      <c r="AR353" s="255"/>
    </row>
    <row r="354" spans="1:44" s="78" customFormat="1" ht="17.100000000000001" customHeight="1">
      <c r="A354" s="233"/>
      <c r="B354" s="236"/>
      <c r="C354" s="239"/>
      <c r="D354" s="236"/>
      <c r="E354" s="242"/>
      <c r="F354" s="236"/>
      <c r="G354" s="245"/>
      <c r="H354" s="194"/>
      <c r="I354" s="192"/>
      <c r="J354" s="194"/>
      <c r="K354" s="196"/>
      <c r="L354" s="196"/>
      <c r="M354" s="194"/>
      <c r="N354" s="213"/>
      <c r="O354" s="213"/>
      <c r="P354" s="219"/>
      <c r="Q354" s="196"/>
      <c r="R354" s="199"/>
      <c r="S354" s="79" t="s">
        <v>673</v>
      </c>
      <c r="T354" s="80"/>
      <c r="U354" s="81"/>
      <c r="V354" s="81"/>
      <c r="W354" s="81"/>
      <c r="X354" s="81"/>
      <c r="Y354" s="81"/>
      <c r="Z354" s="75" t="str">
        <f t="shared" si="24"/>
        <v/>
      </c>
      <c r="AA354" s="76">
        <f t="shared" si="22"/>
        <v>0</v>
      </c>
      <c r="AB354" s="76">
        <f t="shared" ref="AB354:AB377" si="25">IF(Z354="Deficiente",1,0)</f>
        <v>0</v>
      </c>
      <c r="AC354" s="224"/>
      <c r="AD354" s="227"/>
      <c r="AE354" s="227"/>
      <c r="AF354" s="213"/>
      <c r="AG354" s="213"/>
      <c r="AH354" s="216"/>
      <c r="AI354" s="216"/>
      <c r="AJ354" s="204"/>
      <c r="AK354" s="204"/>
      <c r="AL354" s="204"/>
      <c r="AM354" s="207"/>
      <c r="AN354" s="207"/>
      <c r="AO354" s="207"/>
      <c r="AP354" s="207"/>
      <c r="AQ354" s="210"/>
      <c r="AR354" s="202"/>
    </row>
    <row r="355" spans="1:44" s="78" customFormat="1" ht="17.100000000000001" customHeight="1">
      <c r="A355" s="233"/>
      <c r="B355" s="236"/>
      <c r="C355" s="239"/>
      <c r="D355" s="236"/>
      <c r="E355" s="242"/>
      <c r="F355" s="236"/>
      <c r="G355" s="245"/>
      <c r="H355" s="194"/>
      <c r="I355" s="192"/>
      <c r="J355" s="194"/>
      <c r="K355" s="196"/>
      <c r="L355" s="196"/>
      <c r="M355" s="194"/>
      <c r="N355" s="213"/>
      <c r="O355" s="213"/>
      <c r="P355" s="219"/>
      <c r="Q355" s="196"/>
      <c r="R355" s="199"/>
      <c r="S355" s="79" t="s">
        <v>674</v>
      </c>
      <c r="T355" s="80"/>
      <c r="U355" s="81"/>
      <c r="V355" s="81"/>
      <c r="W355" s="81"/>
      <c r="X355" s="81"/>
      <c r="Y355" s="81"/>
      <c r="Z355" s="75" t="str">
        <f t="shared" si="24"/>
        <v/>
      </c>
      <c r="AA355" s="76">
        <f t="shared" si="22"/>
        <v>0</v>
      </c>
      <c r="AB355" s="76">
        <f t="shared" si="25"/>
        <v>0</v>
      </c>
      <c r="AC355" s="224"/>
      <c r="AD355" s="227"/>
      <c r="AE355" s="227"/>
      <c r="AF355" s="213"/>
      <c r="AG355" s="213"/>
      <c r="AH355" s="216"/>
      <c r="AI355" s="216"/>
      <c r="AJ355" s="204"/>
      <c r="AK355" s="204"/>
      <c r="AL355" s="204"/>
      <c r="AM355" s="207"/>
      <c r="AN355" s="207"/>
      <c r="AO355" s="207"/>
      <c r="AP355" s="207"/>
      <c r="AQ355" s="210"/>
      <c r="AR355" s="202"/>
    </row>
    <row r="356" spans="1:44" s="78" customFormat="1" ht="17.100000000000001" customHeight="1">
      <c r="A356" s="233"/>
      <c r="B356" s="236"/>
      <c r="C356" s="239"/>
      <c r="D356" s="236"/>
      <c r="E356" s="242"/>
      <c r="F356" s="236"/>
      <c r="G356" s="245"/>
      <c r="H356" s="194"/>
      <c r="I356" s="192"/>
      <c r="J356" s="194"/>
      <c r="K356" s="196"/>
      <c r="L356" s="196"/>
      <c r="M356" s="194"/>
      <c r="N356" s="213"/>
      <c r="O356" s="213"/>
      <c r="P356" s="219"/>
      <c r="Q356" s="196"/>
      <c r="R356" s="199"/>
      <c r="S356" s="79" t="s">
        <v>675</v>
      </c>
      <c r="T356" s="80"/>
      <c r="U356" s="81"/>
      <c r="V356" s="81"/>
      <c r="W356" s="81"/>
      <c r="X356" s="81"/>
      <c r="Y356" s="81"/>
      <c r="Z356" s="75" t="str">
        <f t="shared" si="24"/>
        <v/>
      </c>
      <c r="AA356" s="76">
        <f t="shared" si="22"/>
        <v>0</v>
      </c>
      <c r="AB356" s="76">
        <f t="shared" si="25"/>
        <v>0</v>
      </c>
      <c r="AC356" s="224"/>
      <c r="AD356" s="227"/>
      <c r="AE356" s="227"/>
      <c r="AF356" s="213"/>
      <c r="AG356" s="213"/>
      <c r="AH356" s="216"/>
      <c r="AI356" s="216"/>
      <c r="AJ356" s="204"/>
      <c r="AK356" s="204"/>
      <c r="AL356" s="204"/>
      <c r="AM356" s="207"/>
      <c r="AN356" s="207"/>
      <c r="AO356" s="207"/>
      <c r="AP356" s="207"/>
      <c r="AQ356" s="210"/>
      <c r="AR356" s="202"/>
    </row>
    <row r="357" spans="1:44" s="78" customFormat="1" ht="17.100000000000001" customHeight="1">
      <c r="A357" s="233"/>
      <c r="B357" s="236"/>
      <c r="C357" s="239"/>
      <c r="D357" s="236"/>
      <c r="E357" s="242"/>
      <c r="F357" s="236"/>
      <c r="G357" s="245"/>
      <c r="H357" s="194"/>
      <c r="I357" s="192"/>
      <c r="J357" s="194"/>
      <c r="K357" s="196"/>
      <c r="L357" s="196"/>
      <c r="M357" s="194"/>
      <c r="N357" s="213"/>
      <c r="O357" s="213"/>
      <c r="P357" s="219"/>
      <c r="Q357" s="196"/>
      <c r="R357" s="199"/>
      <c r="S357" s="79" t="s">
        <v>676</v>
      </c>
      <c r="T357" s="80"/>
      <c r="U357" s="81"/>
      <c r="V357" s="81"/>
      <c r="W357" s="81"/>
      <c r="X357" s="81"/>
      <c r="Y357" s="81"/>
      <c r="Z357" s="75" t="str">
        <f t="shared" si="24"/>
        <v/>
      </c>
      <c r="AA357" s="76">
        <f t="shared" si="22"/>
        <v>0</v>
      </c>
      <c r="AB357" s="76">
        <f t="shared" si="25"/>
        <v>0</v>
      </c>
      <c r="AC357" s="224"/>
      <c r="AD357" s="227"/>
      <c r="AE357" s="227"/>
      <c r="AF357" s="213"/>
      <c r="AG357" s="213"/>
      <c r="AH357" s="216"/>
      <c r="AI357" s="216"/>
      <c r="AJ357" s="204"/>
      <c r="AK357" s="204"/>
      <c r="AL357" s="204"/>
      <c r="AM357" s="207"/>
      <c r="AN357" s="207"/>
      <c r="AO357" s="207"/>
      <c r="AP357" s="207"/>
      <c r="AQ357" s="210"/>
      <c r="AR357" s="202"/>
    </row>
    <row r="358" spans="1:44" s="78" customFormat="1" ht="17.100000000000001" customHeight="1">
      <c r="A358" s="233"/>
      <c r="B358" s="236"/>
      <c r="C358" s="239"/>
      <c r="D358" s="236"/>
      <c r="E358" s="242"/>
      <c r="F358" s="236"/>
      <c r="G358" s="245"/>
      <c r="H358" s="194"/>
      <c r="I358" s="192">
        <v>14.2</v>
      </c>
      <c r="J358" s="194"/>
      <c r="K358" s="196"/>
      <c r="L358" s="196"/>
      <c r="M358" s="194"/>
      <c r="N358" s="213"/>
      <c r="O358" s="213"/>
      <c r="P358" s="219"/>
      <c r="Q358" s="196"/>
      <c r="R358" s="198">
        <f>IF(Q358="SI",1,IF(Q358="NO",3,0))</f>
        <v>0</v>
      </c>
      <c r="S358" s="79" t="s">
        <v>677</v>
      </c>
      <c r="T358" s="80"/>
      <c r="U358" s="81"/>
      <c r="V358" s="81"/>
      <c r="W358" s="81"/>
      <c r="X358" s="81"/>
      <c r="Y358" s="81"/>
      <c r="Z358" s="75" t="str">
        <f t="shared" si="24"/>
        <v/>
      </c>
      <c r="AA358" s="76">
        <f t="shared" si="22"/>
        <v>0</v>
      </c>
      <c r="AB358" s="76">
        <f t="shared" si="25"/>
        <v>0</v>
      </c>
      <c r="AC358" s="224"/>
      <c r="AD358" s="227"/>
      <c r="AE358" s="227"/>
      <c r="AF358" s="213"/>
      <c r="AG358" s="213"/>
      <c r="AH358" s="216"/>
      <c r="AI358" s="216"/>
      <c r="AJ358" s="204"/>
      <c r="AK358" s="204"/>
      <c r="AL358" s="204"/>
      <c r="AM358" s="207"/>
      <c r="AN358" s="207"/>
      <c r="AO358" s="207"/>
      <c r="AP358" s="207"/>
      <c r="AQ358" s="210"/>
      <c r="AR358" s="201"/>
    </row>
    <row r="359" spans="1:44" s="78" customFormat="1" ht="17.100000000000001" customHeight="1">
      <c r="A359" s="233"/>
      <c r="B359" s="236"/>
      <c r="C359" s="239"/>
      <c r="D359" s="236"/>
      <c r="E359" s="242"/>
      <c r="F359" s="236"/>
      <c r="G359" s="245"/>
      <c r="H359" s="194"/>
      <c r="I359" s="192"/>
      <c r="J359" s="194"/>
      <c r="K359" s="196"/>
      <c r="L359" s="196"/>
      <c r="M359" s="194"/>
      <c r="N359" s="213"/>
      <c r="O359" s="213"/>
      <c r="P359" s="219"/>
      <c r="Q359" s="196"/>
      <c r="R359" s="199"/>
      <c r="S359" s="79" t="s">
        <v>678</v>
      </c>
      <c r="T359" s="80"/>
      <c r="U359" s="81"/>
      <c r="V359" s="81"/>
      <c r="W359" s="81"/>
      <c r="X359" s="81"/>
      <c r="Y359" s="81"/>
      <c r="Z359" s="75" t="str">
        <f t="shared" si="24"/>
        <v/>
      </c>
      <c r="AA359" s="76">
        <f t="shared" si="22"/>
        <v>0</v>
      </c>
      <c r="AB359" s="76">
        <f t="shared" si="25"/>
        <v>0</v>
      </c>
      <c r="AC359" s="224"/>
      <c r="AD359" s="227"/>
      <c r="AE359" s="227"/>
      <c r="AF359" s="213"/>
      <c r="AG359" s="213"/>
      <c r="AH359" s="216"/>
      <c r="AI359" s="216"/>
      <c r="AJ359" s="204"/>
      <c r="AK359" s="204"/>
      <c r="AL359" s="204"/>
      <c r="AM359" s="207"/>
      <c r="AN359" s="207"/>
      <c r="AO359" s="207"/>
      <c r="AP359" s="207"/>
      <c r="AQ359" s="210"/>
      <c r="AR359" s="202"/>
    </row>
    <row r="360" spans="1:44" s="78" customFormat="1" ht="17.100000000000001" customHeight="1">
      <c r="A360" s="233"/>
      <c r="B360" s="236"/>
      <c r="C360" s="239"/>
      <c r="D360" s="236"/>
      <c r="E360" s="242"/>
      <c r="F360" s="236"/>
      <c r="G360" s="245"/>
      <c r="H360" s="194"/>
      <c r="I360" s="192"/>
      <c r="J360" s="194"/>
      <c r="K360" s="196"/>
      <c r="L360" s="196"/>
      <c r="M360" s="194"/>
      <c r="N360" s="213"/>
      <c r="O360" s="213"/>
      <c r="P360" s="219"/>
      <c r="Q360" s="196"/>
      <c r="R360" s="199"/>
      <c r="S360" s="79" t="s">
        <v>679</v>
      </c>
      <c r="T360" s="80"/>
      <c r="U360" s="81"/>
      <c r="V360" s="81"/>
      <c r="W360" s="81"/>
      <c r="X360" s="81"/>
      <c r="Y360" s="81"/>
      <c r="Z360" s="75" t="str">
        <f t="shared" si="24"/>
        <v/>
      </c>
      <c r="AA360" s="76">
        <f t="shared" si="22"/>
        <v>0</v>
      </c>
      <c r="AB360" s="76">
        <f t="shared" si="25"/>
        <v>0</v>
      </c>
      <c r="AC360" s="224"/>
      <c r="AD360" s="227"/>
      <c r="AE360" s="227"/>
      <c r="AF360" s="213"/>
      <c r="AG360" s="213"/>
      <c r="AH360" s="216"/>
      <c r="AI360" s="216"/>
      <c r="AJ360" s="204"/>
      <c r="AK360" s="204"/>
      <c r="AL360" s="204"/>
      <c r="AM360" s="207"/>
      <c r="AN360" s="207"/>
      <c r="AO360" s="207"/>
      <c r="AP360" s="207"/>
      <c r="AQ360" s="210"/>
      <c r="AR360" s="202"/>
    </row>
    <row r="361" spans="1:44" s="78" customFormat="1" ht="17.100000000000001" customHeight="1">
      <c r="A361" s="233"/>
      <c r="B361" s="236"/>
      <c r="C361" s="239"/>
      <c r="D361" s="236"/>
      <c r="E361" s="242"/>
      <c r="F361" s="236"/>
      <c r="G361" s="245"/>
      <c r="H361" s="194"/>
      <c r="I361" s="192"/>
      <c r="J361" s="194"/>
      <c r="K361" s="196"/>
      <c r="L361" s="196"/>
      <c r="M361" s="194"/>
      <c r="N361" s="213"/>
      <c r="O361" s="213"/>
      <c r="P361" s="219"/>
      <c r="Q361" s="196"/>
      <c r="R361" s="199"/>
      <c r="S361" s="79" t="s">
        <v>680</v>
      </c>
      <c r="T361" s="80"/>
      <c r="U361" s="81"/>
      <c r="V361" s="81"/>
      <c r="W361" s="81"/>
      <c r="X361" s="81"/>
      <c r="Y361" s="81"/>
      <c r="Z361" s="75" t="str">
        <f t="shared" si="24"/>
        <v/>
      </c>
      <c r="AA361" s="76">
        <f t="shared" si="22"/>
        <v>0</v>
      </c>
      <c r="AB361" s="76">
        <f t="shared" si="25"/>
        <v>0</v>
      </c>
      <c r="AC361" s="224"/>
      <c r="AD361" s="227"/>
      <c r="AE361" s="227"/>
      <c r="AF361" s="213"/>
      <c r="AG361" s="213"/>
      <c r="AH361" s="216"/>
      <c r="AI361" s="216"/>
      <c r="AJ361" s="204"/>
      <c r="AK361" s="204"/>
      <c r="AL361" s="204"/>
      <c r="AM361" s="207"/>
      <c r="AN361" s="207"/>
      <c r="AO361" s="207"/>
      <c r="AP361" s="207"/>
      <c r="AQ361" s="210"/>
      <c r="AR361" s="202"/>
    </row>
    <row r="362" spans="1:44" s="78" customFormat="1" ht="17.100000000000001" customHeight="1">
      <c r="A362" s="233"/>
      <c r="B362" s="236"/>
      <c r="C362" s="239"/>
      <c r="D362" s="236"/>
      <c r="E362" s="242"/>
      <c r="F362" s="236"/>
      <c r="G362" s="245"/>
      <c r="H362" s="194"/>
      <c r="I362" s="192"/>
      <c r="J362" s="194"/>
      <c r="K362" s="196"/>
      <c r="L362" s="196"/>
      <c r="M362" s="194"/>
      <c r="N362" s="213"/>
      <c r="O362" s="213"/>
      <c r="P362" s="219"/>
      <c r="Q362" s="196"/>
      <c r="R362" s="199"/>
      <c r="S362" s="79" t="s">
        <v>681</v>
      </c>
      <c r="T362" s="80"/>
      <c r="U362" s="81"/>
      <c r="V362" s="81"/>
      <c r="W362" s="81"/>
      <c r="X362" s="81"/>
      <c r="Y362" s="81"/>
      <c r="Z362" s="75" t="str">
        <f t="shared" si="24"/>
        <v/>
      </c>
      <c r="AA362" s="76">
        <f t="shared" si="22"/>
        <v>0</v>
      </c>
      <c r="AB362" s="76">
        <f t="shared" si="25"/>
        <v>0</v>
      </c>
      <c r="AC362" s="224"/>
      <c r="AD362" s="227"/>
      <c r="AE362" s="227"/>
      <c r="AF362" s="213"/>
      <c r="AG362" s="213"/>
      <c r="AH362" s="216"/>
      <c r="AI362" s="216"/>
      <c r="AJ362" s="204"/>
      <c r="AK362" s="204"/>
      <c r="AL362" s="204"/>
      <c r="AM362" s="207"/>
      <c r="AN362" s="207"/>
      <c r="AO362" s="207"/>
      <c r="AP362" s="207"/>
      <c r="AQ362" s="210"/>
      <c r="AR362" s="202"/>
    </row>
    <row r="363" spans="1:44" s="78" customFormat="1" ht="17.100000000000001" customHeight="1">
      <c r="A363" s="233"/>
      <c r="B363" s="236"/>
      <c r="C363" s="239"/>
      <c r="D363" s="236"/>
      <c r="E363" s="242"/>
      <c r="F363" s="236"/>
      <c r="G363" s="245"/>
      <c r="H363" s="194"/>
      <c r="I363" s="192">
        <v>14.3</v>
      </c>
      <c r="J363" s="194"/>
      <c r="K363" s="196"/>
      <c r="L363" s="196"/>
      <c r="M363" s="194"/>
      <c r="N363" s="213"/>
      <c r="O363" s="213"/>
      <c r="P363" s="219"/>
      <c r="Q363" s="196"/>
      <c r="R363" s="198">
        <f>IF(Q363="SI",1,IF(Q363="NO",3,0))</f>
        <v>0</v>
      </c>
      <c r="S363" s="79" t="s">
        <v>682</v>
      </c>
      <c r="T363" s="80"/>
      <c r="U363" s="81"/>
      <c r="V363" s="81"/>
      <c r="W363" s="81"/>
      <c r="X363" s="81"/>
      <c r="Y363" s="81"/>
      <c r="Z363" s="75" t="str">
        <f t="shared" si="24"/>
        <v/>
      </c>
      <c r="AA363" s="76">
        <f t="shared" si="22"/>
        <v>0</v>
      </c>
      <c r="AB363" s="76">
        <f t="shared" si="25"/>
        <v>0</v>
      </c>
      <c r="AC363" s="224"/>
      <c r="AD363" s="227"/>
      <c r="AE363" s="227"/>
      <c r="AF363" s="213"/>
      <c r="AG363" s="213"/>
      <c r="AH363" s="216"/>
      <c r="AI363" s="216"/>
      <c r="AJ363" s="204"/>
      <c r="AK363" s="204"/>
      <c r="AL363" s="204"/>
      <c r="AM363" s="207"/>
      <c r="AN363" s="207"/>
      <c r="AO363" s="207"/>
      <c r="AP363" s="207"/>
      <c r="AQ363" s="210"/>
      <c r="AR363" s="201"/>
    </row>
    <row r="364" spans="1:44" s="78" customFormat="1" ht="17.100000000000001" customHeight="1">
      <c r="A364" s="233"/>
      <c r="B364" s="236"/>
      <c r="C364" s="239"/>
      <c r="D364" s="236"/>
      <c r="E364" s="242"/>
      <c r="F364" s="236"/>
      <c r="G364" s="245"/>
      <c r="H364" s="194"/>
      <c r="I364" s="192"/>
      <c r="J364" s="194"/>
      <c r="K364" s="196"/>
      <c r="L364" s="196"/>
      <c r="M364" s="194"/>
      <c r="N364" s="213"/>
      <c r="O364" s="213"/>
      <c r="P364" s="219"/>
      <c r="Q364" s="196"/>
      <c r="R364" s="199"/>
      <c r="S364" s="79" t="s">
        <v>683</v>
      </c>
      <c r="T364" s="80"/>
      <c r="U364" s="81"/>
      <c r="V364" s="81"/>
      <c r="W364" s="81"/>
      <c r="X364" s="81"/>
      <c r="Y364" s="81"/>
      <c r="Z364" s="75" t="str">
        <f t="shared" si="24"/>
        <v/>
      </c>
      <c r="AA364" s="76">
        <f t="shared" si="22"/>
        <v>0</v>
      </c>
      <c r="AB364" s="76">
        <f t="shared" si="25"/>
        <v>0</v>
      </c>
      <c r="AC364" s="224"/>
      <c r="AD364" s="227"/>
      <c r="AE364" s="227"/>
      <c r="AF364" s="213"/>
      <c r="AG364" s="213"/>
      <c r="AH364" s="216"/>
      <c r="AI364" s="216"/>
      <c r="AJ364" s="204"/>
      <c r="AK364" s="204"/>
      <c r="AL364" s="204"/>
      <c r="AM364" s="207"/>
      <c r="AN364" s="207"/>
      <c r="AO364" s="207"/>
      <c r="AP364" s="207"/>
      <c r="AQ364" s="210"/>
      <c r="AR364" s="202"/>
    </row>
    <row r="365" spans="1:44" s="78" customFormat="1" ht="17.100000000000001" customHeight="1">
      <c r="A365" s="233"/>
      <c r="B365" s="236"/>
      <c r="C365" s="239"/>
      <c r="D365" s="236"/>
      <c r="E365" s="242"/>
      <c r="F365" s="236"/>
      <c r="G365" s="245"/>
      <c r="H365" s="194"/>
      <c r="I365" s="192"/>
      <c r="J365" s="194"/>
      <c r="K365" s="196"/>
      <c r="L365" s="196"/>
      <c r="M365" s="194"/>
      <c r="N365" s="213"/>
      <c r="O365" s="213"/>
      <c r="P365" s="219"/>
      <c r="Q365" s="196"/>
      <c r="R365" s="199"/>
      <c r="S365" s="79" t="s">
        <v>684</v>
      </c>
      <c r="T365" s="80"/>
      <c r="U365" s="81"/>
      <c r="V365" s="81"/>
      <c r="W365" s="81"/>
      <c r="X365" s="81"/>
      <c r="Y365" s="81"/>
      <c r="Z365" s="75" t="str">
        <f t="shared" si="24"/>
        <v/>
      </c>
      <c r="AA365" s="76">
        <f t="shared" si="22"/>
        <v>0</v>
      </c>
      <c r="AB365" s="76">
        <f t="shared" si="25"/>
        <v>0</v>
      </c>
      <c r="AC365" s="224"/>
      <c r="AD365" s="227"/>
      <c r="AE365" s="227"/>
      <c r="AF365" s="213"/>
      <c r="AG365" s="213"/>
      <c r="AH365" s="216"/>
      <c r="AI365" s="216"/>
      <c r="AJ365" s="204"/>
      <c r="AK365" s="204"/>
      <c r="AL365" s="204"/>
      <c r="AM365" s="207"/>
      <c r="AN365" s="207"/>
      <c r="AO365" s="207"/>
      <c r="AP365" s="207"/>
      <c r="AQ365" s="210"/>
      <c r="AR365" s="202"/>
    </row>
    <row r="366" spans="1:44" s="78" customFormat="1" ht="17.100000000000001" customHeight="1">
      <c r="A366" s="233"/>
      <c r="B366" s="236"/>
      <c r="C366" s="239"/>
      <c r="D366" s="236"/>
      <c r="E366" s="242"/>
      <c r="F366" s="236"/>
      <c r="G366" s="245"/>
      <c r="H366" s="194"/>
      <c r="I366" s="192"/>
      <c r="J366" s="194"/>
      <c r="K366" s="196"/>
      <c r="L366" s="196"/>
      <c r="M366" s="194"/>
      <c r="N366" s="213"/>
      <c r="O366" s="213"/>
      <c r="P366" s="219"/>
      <c r="Q366" s="196"/>
      <c r="R366" s="199"/>
      <c r="S366" s="79" t="s">
        <v>685</v>
      </c>
      <c r="T366" s="80"/>
      <c r="U366" s="81"/>
      <c r="V366" s="81"/>
      <c r="W366" s="81"/>
      <c r="X366" s="81"/>
      <c r="Y366" s="81"/>
      <c r="Z366" s="75" t="str">
        <f t="shared" si="24"/>
        <v/>
      </c>
      <c r="AA366" s="76">
        <f t="shared" si="22"/>
        <v>0</v>
      </c>
      <c r="AB366" s="76">
        <f t="shared" si="25"/>
        <v>0</v>
      </c>
      <c r="AC366" s="224"/>
      <c r="AD366" s="227"/>
      <c r="AE366" s="227"/>
      <c r="AF366" s="213"/>
      <c r="AG366" s="213"/>
      <c r="AH366" s="216"/>
      <c r="AI366" s="216"/>
      <c r="AJ366" s="204"/>
      <c r="AK366" s="204"/>
      <c r="AL366" s="204"/>
      <c r="AM366" s="207"/>
      <c r="AN366" s="207"/>
      <c r="AO366" s="207"/>
      <c r="AP366" s="207"/>
      <c r="AQ366" s="210"/>
      <c r="AR366" s="202"/>
    </row>
    <row r="367" spans="1:44" s="78" customFormat="1" ht="17.100000000000001" customHeight="1">
      <c r="A367" s="233"/>
      <c r="B367" s="236"/>
      <c r="C367" s="239"/>
      <c r="D367" s="236"/>
      <c r="E367" s="242"/>
      <c r="F367" s="236"/>
      <c r="G367" s="245"/>
      <c r="H367" s="194"/>
      <c r="I367" s="192"/>
      <c r="J367" s="194"/>
      <c r="K367" s="196"/>
      <c r="L367" s="196"/>
      <c r="M367" s="194"/>
      <c r="N367" s="213"/>
      <c r="O367" s="213"/>
      <c r="P367" s="219"/>
      <c r="Q367" s="196"/>
      <c r="R367" s="199"/>
      <c r="S367" s="79" t="s">
        <v>686</v>
      </c>
      <c r="T367" s="80"/>
      <c r="U367" s="81"/>
      <c r="V367" s="81"/>
      <c r="W367" s="81"/>
      <c r="X367" s="81"/>
      <c r="Y367" s="81"/>
      <c r="Z367" s="75" t="str">
        <f t="shared" si="24"/>
        <v/>
      </c>
      <c r="AA367" s="76">
        <f t="shared" si="22"/>
        <v>0</v>
      </c>
      <c r="AB367" s="76">
        <f t="shared" si="25"/>
        <v>0</v>
      </c>
      <c r="AC367" s="224"/>
      <c r="AD367" s="227"/>
      <c r="AE367" s="227"/>
      <c r="AF367" s="213"/>
      <c r="AG367" s="213"/>
      <c r="AH367" s="216"/>
      <c r="AI367" s="216"/>
      <c r="AJ367" s="204"/>
      <c r="AK367" s="204"/>
      <c r="AL367" s="204"/>
      <c r="AM367" s="207"/>
      <c r="AN367" s="207"/>
      <c r="AO367" s="207"/>
      <c r="AP367" s="207"/>
      <c r="AQ367" s="210"/>
      <c r="AR367" s="202"/>
    </row>
    <row r="368" spans="1:44" s="78" customFormat="1" ht="17.100000000000001" customHeight="1">
      <c r="A368" s="233"/>
      <c r="B368" s="236"/>
      <c r="C368" s="239"/>
      <c r="D368" s="236"/>
      <c r="E368" s="242"/>
      <c r="F368" s="236"/>
      <c r="G368" s="245"/>
      <c r="H368" s="194"/>
      <c r="I368" s="192">
        <v>14.4</v>
      </c>
      <c r="J368" s="194"/>
      <c r="K368" s="196"/>
      <c r="L368" s="196"/>
      <c r="M368" s="194"/>
      <c r="N368" s="213"/>
      <c r="O368" s="213"/>
      <c r="P368" s="219"/>
      <c r="Q368" s="196"/>
      <c r="R368" s="198">
        <f>IF(Q368="SI",1,IF(Q368="NO",3,0))</f>
        <v>0</v>
      </c>
      <c r="S368" s="79" t="s">
        <v>687</v>
      </c>
      <c r="T368" s="80"/>
      <c r="U368" s="81"/>
      <c r="V368" s="81"/>
      <c r="W368" s="81"/>
      <c r="X368" s="81"/>
      <c r="Y368" s="81"/>
      <c r="Z368" s="75" t="str">
        <f t="shared" si="24"/>
        <v/>
      </c>
      <c r="AA368" s="76">
        <f t="shared" si="22"/>
        <v>0</v>
      </c>
      <c r="AB368" s="76">
        <f t="shared" si="25"/>
        <v>0</v>
      </c>
      <c r="AC368" s="224"/>
      <c r="AD368" s="227"/>
      <c r="AE368" s="227"/>
      <c r="AF368" s="213"/>
      <c r="AG368" s="213"/>
      <c r="AH368" s="216"/>
      <c r="AI368" s="216"/>
      <c r="AJ368" s="204"/>
      <c r="AK368" s="204"/>
      <c r="AL368" s="204"/>
      <c r="AM368" s="207"/>
      <c r="AN368" s="207"/>
      <c r="AO368" s="207"/>
      <c r="AP368" s="207"/>
      <c r="AQ368" s="210"/>
      <c r="AR368" s="201"/>
    </row>
    <row r="369" spans="1:44" s="78" customFormat="1" ht="17.100000000000001" customHeight="1">
      <c r="A369" s="233"/>
      <c r="B369" s="236"/>
      <c r="C369" s="239"/>
      <c r="D369" s="236"/>
      <c r="E369" s="242"/>
      <c r="F369" s="236"/>
      <c r="G369" s="245"/>
      <c r="H369" s="194"/>
      <c r="I369" s="192"/>
      <c r="J369" s="194"/>
      <c r="K369" s="196"/>
      <c r="L369" s="196"/>
      <c r="M369" s="194"/>
      <c r="N369" s="213"/>
      <c r="O369" s="213"/>
      <c r="P369" s="219"/>
      <c r="Q369" s="196"/>
      <c r="R369" s="199"/>
      <c r="S369" s="79" t="s">
        <v>688</v>
      </c>
      <c r="T369" s="80"/>
      <c r="U369" s="81"/>
      <c r="V369" s="81"/>
      <c r="W369" s="81"/>
      <c r="X369" s="81"/>
      <c r="Y369" s="81"/>
      <c r="Z369" s="75" t="str">
        <f t="shared" si="24"/>
        <v/>
      </c>
      <c r="AA369" s="76">
        <f t="shared" si="22"/>
        <v>0</v>
      </c>
      <c r="AB369" s="76">
        <f t="shared" si="25"/>
        <v>0</v>
      </c>
      <c r="AC369" s="224"/>
      <c r="AD369" s="227"/>
      <c r="AE369" s="227"/>
      <c r="AF369" s="213"/>
      <c r="AG369" s="213"/>
      <c r="AH369" s="216"/>
      <c r="AI369" s="216"/>
      <c r="AJ369" s="204"/>
      <c r="AK369" s="204"/>
      <c r="AL369" s="204"/>
      <c r="AM369" s="207"/>
      <c r="AN369" s="207"/>
      <c r="AO369" s="207"/>
      <c r="AP369" s="207"/>
      <c r="AQ369" s="210"/>
      <c r="AR369" s="202"/>
    </row>
    <row r="370" spans="1:44" s="78" customFormat="1" ht="17.100000000000001" customHeight="1">
      <c r="A370" s="233"/>
      <c r="B370" s="236"/>
      <c r="C370" s="239"/>
      <c r="D370" s="236"/>
      <c r="E370" s="242"/>
      <c r="F370" s="236"/>
      <c r="G370" s="245"/>
      <c r="H370" s="194"/>
      <c r="I370" s="192"/>
      <c r="J370" s="194"/>
      <c r="K370" s="196"/>
      <c r="L370" s="196"/>
      <c r="M370" s="194"/>
      <c r="N370" s="213"/>
      <c r="O370" s="213"/>
      <c r="P370" s="219"/>
      <c r="Q370" s="196"/>
      <c r="R370" s="199"/>
      <c r="S370" s="79" t="s">
        <v>689</v>
      </c>
      <c r="T370" s="80"/>
      <c r="U370" s="81"/>
      <c r="V370" s="81"/>
      <c r="W370" s="81"/>
      <c r="X370" s="81"/>
      <c r="Y370" s="81"/>
      <c r="Z370" s="75" t="str">
        <f t="shared" si="24"/>
        <v/>
      </c>
      <c r="AA370" s="76">
        <f t="shared" si="22"/>
        <v>0</v>
      </c>
      <c r="AB370" s="76">
        <f t="shared" si="25"/>
        <v>0</v>
      </c>
      <c r="AC370" s="224"/>
      <c r="AD370" s="227"/>
      <c r="AE370" s="227"/>
      <c r="AF370" s="213"/>
      <c r="AG370" s="213"/>
      <c r="AH370" s="216"/>
      <c r="AI370" s="216"/>
      <c r="AJ370" s="204"/>
      <c r="AK370" s="204"/>
      <c r="AL370" s="204"/>
      <c r="AM370" s="207"/>
      <c r="AN370" s="207"/>
      <c r="AO370" s="207"/>
      <c r="AP370" s="207"/>
      <c r="AQ370" s="210"/>
      <c r="AR370" s="202"/>
    </row>
    <row r="371" spans="1:44" s="78" customFormat="1" ht="17.100000000000001" customHeight="1">
      <c r="A371" s="233"/>
      <c r="B371" s="236"/>
      <c r="C371" s="239"/>
      <c r="D371" s="236"/>
      <c r="E371" s="242"/>
      <c r="F371" s="236"/>
      <c r="G371" s="245"/>
      <c r="H371" s="194"/>
      <c r="I371" s="192"/>
      <c r="J371" s="194"/>
      <c r="K371" s="196"/>
      <c r="L371" s="196"/>
      <c r="M371" s="194"/>
      <c r="N371" s="213"/>
      <c r="O371" s="213"/>
      <c r="P371" s="219"/>
      <c r="Q371" s="196"/>
      <c r="R371" s="199"/>
      <c r="S371" s="79" t="s">
        <v>690</v>
      </c>
      <c r="T371" s="80"/>
      <c r="U371" s="81"/>
      <c r="V371" s="81"/>
      <c r="W371" s="81"/>
      <c r="X371" s="81"/>
      <c r="Y371" s="81"/>
      <c r="Z371" s="75" t="str">
        <f t="shared" si="24"/>
        <v/>
      </c>
      <c r="AA371" s="76">
        <f t="shared" si="22"/>
        <v>0</v>
      </c>
      <c r="AB371" s="76">
        <f t="shared" si="25"/>
        <v>0</v>
      </c>
      <c r="AC371" s="224"/>
      <c r="AD371" s="227"/>
      <c r="AE371" s="227"/>
      <c r="AF371" s="213"/>
      <c r="AG371" s="213"/>
      <c r="AH371" s="216"/>
      <c r="AI371" s="216"/>
      <c r="AJ371" s="204"/>
      <c r="AK371" s="204"/>
      <c r="AL371" s="204"/>
      <c r="AM371" s="207"/>
      <c r="AN371" s="207"/>
      <c r="AO371" s="207"/>
      <c r="AP371" s="207"/>
      <c r="AQ371" s="210"/>
      <c r="AR371" s="202"/>
    </row>
    <row r="372" spans="1:44" s="78" customFormat="1" ht="17.100000000000001" customHeight="1">
      <c r="A372" s="233"/>
      <c r="B372" s="236"/>
      <c r="C372" s="239"/>
      <c r="D372" s="236"/>
      <c r="E372" s="242"/>
      <c r="F372" s="236"/>
      <c r="G372" s="245"/>
      <c r="H372" s="194"/>
      <c r="I372" s="192"/>
      <c r="J372" s="194"/>
      <c r="K372" s="196"/>
      <c r="L372" s="196"/>
      <c r="M372" s="194"/>
      <c r="N372" s="213"/>
      <c r="O372" s="213"/>
      <c r="P372" s="219"/>
      <c r="Q372" s="196"/>
      <c r="R372" s="199"/>
      <c r="S372" s="79" t="s">
        <v>691</v>
      </c>
      <c r="T372" s="80"/>
      <c r="U372" s="81"/>
      <c r="V372" s="81"/>
      <c r="W372" s="81"/>
      <c r="X372" s="81"/>
      <c r="Y372" s="81"/>
      <c r="Z372" s="75" t="str">
        <f t="shared" si="24"/>
        <v/>
      </c>
      <c r="AA372" s="76">
        <f t="shared" si="22"/>
        <v>0</v>
      </c>
      <c r="AB372" s="76">
        <f t="shared" si="25"/>
        <v>0</v>
      </c>
      <c r="AC372" s="224"/>
      <c r="AD372" s="227"/>
      <c r="AE372" s="227"/>
      <c r="AF372" s="213"/>
      <c r="AG372" s="213"/>
      <c r="AH372" s="216"/>
      <c r="AI372" s="216"/>
      <c r="AJ372" s="204"/>
      <c r="AK372" s="204"/>
      <c r="AL372" s="204"/>
      <c r="AM372" s="207"/>
      <c r="AN372" s="207"/>
      <c r="AO372" s="207"/>
      <c r="AP372" s="207"/>
      <c r="AQ372" s="210"/>
      <c r="AR372" s="202"/>
    </row>
    <row r="373" spans="1:44" s="78" customFormat="1" ht="17.100000000000001" customHeight="1">
      <c r="A373" s="233"/>
      <c r="B373" s="236"/>
      <c r="C373" s="239"/>
      <c r="D373" s="236"/>
      <c r="E373" s="242"/>
      <c r="F373" s="236"/>
      <c r="G373" s="245"/>
      <c r="H373" s="194"/>
      <c r="I373" s="192">
        <v>14.5</v>
      </c>
      <c r="J373" s="194"/>
      <c r="K373" s="196"/>
      <c r="L373" s="196"/>
      <c r="M373" s="194"/>
      <c r="N373" s="213"/>
      <c r="O373" s="213"/>
      <c r="P373" s="219"/>
      <c r="Q373" s="196"/>
      <c r="R373" s="198">
        <f>IF(Q373="SI",1,IF(Q373="NO",3,0))</f>
        <v>0</v>
      </c>
      <c r="S373" s="79" t="s">
        <v>692</v>
      </c>
      <c r="T373" s="80"/>
      <c r="U373" s="81"/>
      <c r="V373" s="81"/>
      <c r="W373" s="81"/>
      <c r="X373" s="81"/>
      <c r="Y373" s="81"/>
      <c r="Z373" s="75" t="str">
        <f t="shared" si="24"/>
        <v/>
      </c>
      <c r="AA373" s="76">
        <f t="shared" si="22"/>
        <v>0</v>
      </c>
      <c r="AB373" s="76">
        <f t="shared" si="25"/>
        <v>0</v>
      </c>
      <c r="AC373" s="224"/>
      <c r="AD373" s="227"/>
      <c r="AE373" s="227"/>
      <c r="AF373" s="213"/>
      <c r="AG373" s="213"/>
      <c r="AH373" s="216"/>
      <c r="AI373" s="216"/>
      <c r="AJ373" s="204"/>
      <c r="AK373" s="204"/>
      <c r="AL373" s="204"/>
      <c r="AM373" s="207"/>
      <c r="AN373" s="207"/>
      <c r="AO373" s="207"/>
      <c r="AP373" s="207"/>
      <c r="AQ373" s="210"/>
      <c r="AR373" s="201"/>
    </row>
    <row r="374" spans="1:44" s="78" customFormat="1" ht="17.100000000000001" customHeight="1">
      <c r="A374" s="233"/>
      <c r="B374" s="236"/>
      <c r="C374" s="239"/>
      <c r="D374" s="236"/>
      <c r="E374" s="242"/>
      <c r="F374" s="236"/>
      <c r="G374" s="245"/>
      <c r="H374" s="194"/>
      <c r="I374" s="192"/>
      <c r="J374" s="194"/>
      <c r="K374" s="196"/>
      <c r="L374" s="196"/>
      <c r="M374" s="194"/>
      <c r="N374" s="213"/>
      <c r="O374" s="213"/>
      <c r="P374" s="219"/>
      <c r="Q374" s="196"/>
      <c r="R374" s="199"/>
      <c r="S374" s="79" t="s">
        <v>693</v>
      </c>
      <c r="T374" s="80"/>
      <c r="U374" s="81"/>
      <c r="V374" s="81"/>
      <c r="W374" s="81"/>
      <c r="X374" s="81"/>
      <c r="Y374" s="81"/>
      <c r="Z374" s="75" t="str">
        <f t="shared" si="24"/>
        <v/>
      </c>
      <c r="AA374" s="76">
        <f t="shared" si="22"/>
        <v>0</v>
      </c>
      <c r="AB374" s="76">
        <f t="shared" si="25"/>
        <v>0</v>
      </c>
      <c r="AC374" s="224"/>
      <c r="AD374" s="227"/>
      <c r="AE374" s="227"/>
      <c r="AF374" s="213"/>
      <c r="AG374" s="213"/>
      <c r="AH374" s="216"/>
      <c r="AI374" s="216"/>
      <c r="AJ374" s="204"/>
      <c r="AK374" s="204"/>
      <c r="AL374" s="204"/>
      <c r="AM374" s="207"/>
      <c r="AN374" s="207"/>
      <c r="AO374" s="207"/>
      <c r="AP374" s="207"/>
      <c r="AQ374" s="210"/>
      <c r="AR374" s="202"/>
    </row>
    <row r="375" spans="1:44" s="78" customFormat="1" ht="17.100000000000001" customHeight="1">
      <c r="A375" s="233"/>
      <c r="B375" s="236"/>
      <c r="C375" s="239"/>
      <c r="D375" s="236"/>
      <c r="E375" s="242"/>
      <c r="F375" s="236"/>
      <c r="G375" s="245"/>
      <c r="H375" s="194"/>
      <c r="I375" s="192"/>
      <c r="J375" s="194"/>
      <c r="K375" s="196"/>
      <c r="L375" s="196"/>
      <c r="M375" s="194"/>
      <c r="N375" s="213"/>
      <c r="O375" s="213"/>
      <c r="P375" s="219"/>
      <c r="Q375" s="196"/>
      <c r="R375" s="199"/>
      <c r="S375" s="79" t="s">
        <v>694</v>
      </c>
      <c r="T375" s="80"/>
      <c r="U375" s="81"/>
      <c r="V375" s="81"/>
      <c r="W375" s="81"/>
      <c r="X375" s="81"/>
      <c r="Y375" s="81"/>
      <c r="Z375" s="75" t="str">
        <f t="shared" si="24"/>
        <v/>
      </c>
      <c r="AA375" s="76">
        <f t="shared" si="22"/>
        <v>0</v>
      </c>
      <c r="AB375" s="76">
        <f t="shared" si="25"/>
        <v>0</v>
      </c>
      <c r="AC375" s="224"/>
      <c r="AD375" s="227"/>
      <c r="AE375" s="227"/>
      <c r="AF375" s="213"/>
      <c r="AG375" s="213"/>
      <c r="AH375" s="216"/>
      <c r="AI375" s="216"/>
      <c r="AJ375" s="204"/>
      <c r="AK375" s="204"/>
      <c r="AL375" s="204"/>
      <c r="AM375" s="207"/>
      <c r="AN375" s="207"/>
      <c r="AO375" s="207"/>
      <c r="AP375" s="207"/>
      <c r="AQ375" s="210"/>
      <c r="AR375" s="202"/>
    </row>
    <row r="376" spans="1:44" s="78" customFormat="1" ht="17.100000000000001" customHeight="1">
      <c r="A376" s="233"/>
      <c r="B376" s="236"/>
      <c r="C376" s="239"/>
      <c r="D376" s="236"/>
      <c r="E376" s="242"/>
      <c r="F376" s="236"/>
      <c r="G376" s="245"/>
      <c r="H376" s="194"/>
      <c r="I376" s="192"/>
      <c r="J376" s="194"/>
      <c r="K376" s="196"/>
      <c r="L376" s="196"/>
      <c r="M376" s="194"/>
      <c r="N376" s="213"/>
      <c r="O376" s="213"/>
      <c r="P376" s="219"/>
      <c r="Q376" s="196"/>
      <c r="R376" s="199"/>
      <c r="S376" s="79" t="s">
        <v>695</v>
      </c>
      <c r="T376" s="80"/>
      <c r="U376" s="81"/>
      <c r="V376" s="81"/>
      <c r="W376" s="81"/>
      <c r="X376" s="81"/>
      <c r="Y376" s="81"/>
      <c r="Z376" s="75" t="str">
        <f t="shared" si="24"/>
        <v/>
      </c>
      <c r="AA376" s="76">
        <f t="shared" si="22"/>
        <v>0</v>
      </c>
      <c r="AB376" s="76">
        <f t="shared" si="25"/>
        <v>0</v>
      </c>
      <c r="AC376" s="224"/>
      <c r="AD376" s="227"/>
      <c r="AE376" s="227"/>
      <c r="AF376" s="213"/>
      <c r="AG376" s="213"/>
      <c r="AH376" s="216"/>
      <c r="AI376" s="216"/>
      <c r="AJ376" s="204"/>
      <c r="AK376" s="204"/>
      <c r="AL376" s="204"/>
      <c r="AM376" s="207"/>
      <c r="AN376" s="207"/>
      <c r="AO376" s="207"/>
      <c r="AP376" s="207"/>
      <c r="AQ376" s="210"/>
      <c r="AR376" s="202"/>
    </row>
    <row r="377" spans="1:44" s="78" customFormat="1" ht="17.100000000000001" customHeight="1">
      <c r="A377" s="234"/>
      <c r="B377" s="237"/>
      <c r="C377" s="240"/>
      <c r="D377" s="237"/>
      <c r="E377" s="243"/>
      <c r="F377" s="237"/>
      <c r="G377" s="246"/>
      <c r="H377" s="195"/>
      <c r="I377" s="193"/>
      <c r="J377" s="195"/>
      <c r="K377" s="197"/>
      <c r="L377" s="197"/>
      <c r="M377" s="195"/>
      <c r="N377" s="214"/>
      <c r="O377" s="214"/>
      <c r="P377" s="220"/>
      <c r="Q377" s="197"/>
      <c r="R377" s="200"/>
      <c r="S377" s="82" t="s">
        <v>696</v>
      </c>
      <c r="T377" s="83"/>
      <c r="U377" s="84"/>
      <c r="V377" s="84"/>
      <c r="W377" s="84"/>
      <c r="X377" s="84"/>
      <c r="Y377" s="84"/>
      <c r="Z377" s="85" t="str">
        <f t="shared" si="24"/>
        <v/>
      </c>
      <c r="AA377" s="86">
        <f t="shared" si="22"/>
        <v>0</v>
      </c>
      <c r="AB377" s="86">
        <f t="shared" si="25"/>
        <v>0</v>
      </c>
      <c r="AC377" s="225"/>
      <c r="AD377" s="228"/>
      <c r="AE377" s="228"/>
      <c r="AF377" s="214"/>
      <c r="AG377" s="214"/>
      <c r="AH377" s="217"/>
      <c r="AI377" s="217"/>
      <c r="AJ377" s="205"/>
      <c r="AK377" s="205"/>
      <c r="AL377" s="205"/>
      <c r="AM377" s="208"/>
      <c r="AN377" s="208"/>
      <c r="AO377" s="208"/>
      <c r="AP377" s="208"/>
      <c r="AQ377" s="211"/>
      <c r="AR377" s="230"/>
    </row>
    <row r="378" spans="1:44" s="78" customFormat="1" ht="17.100000000000001" customHeight="1">
      <c r="A378" s="278" t="str">
        <f>IF(E378&lt;&gt;"",'Información General'!$D$15&amp;"_"&amp;+$A$1+15,"")</f>
        <v/>
      </c>
      <c r="B378" s="281"/>
      <c r="C378" s="284"/>
      <c r="D378" s="281"/>
      <c r="E378" s="287"/>
      <c r="F378" s="281"/>
      <c r="G378" s="290"/>
      <c r="H378" s="229"/>
      <c r="I378" s="293">
        <v>15.1</v>
      </c>
      <c r="J378" s="277"/>
      <c r="K378" s="271"/>
      <c r="L378" s="271"/>
      <c r="M378" s="277"/>
      <c r="N378" s="264"/>
      <c r="O378" s="264"/>
      <c r="P378" s="268" t="str">
        <f>IF(AND(N378&lt;&gt;"",O378&lt;&gt;""),IF(AND(N378&gt;5,O378&gt;5),"I",IF(AND(N378&lt;=5,O378&gt;5),"II",IF(AND(N378&gt;5,O378&lt;=5),"IV",IF(AND(N378&lt;=5,O378&lt;=5),"III")))),"")</f>
        <v/>
      </c>
      <c r="Q378" s="271"/>
      <c r="R378" s="272">
        <f>IF(Q378="SI",1,IF(Q378="NO",3,0))</f>
        <v>0</v>
      </c>
      <c r="S378" s="72" t="s">
        <v>697</v>
      </c>
      <c r="T378" s="73" t="s">
        <v>698</v>
      </c>
      <c r="U378" s="74" t="s">
        <v>140</v>
      </c>
      <c r="V378" s="74" t="s">
        <v>139</v>
      </c>
      <c r="W378" s="74" t="s">
        <v>139</v>
      </c>
      <c r="X378" s="74" t="s">
        <v>139</v>
      </c>
      <c r="Y378" s="74" t="s">
        <v>139</v>
      </c>
      <c r="Z378" s="87" t="str">
        <f t="shared" si="24"/>
        <v>Suficiente</v>
      </c>
      <c r="AA378" s="77">
        <f>IF(Z378="Suficiente",1,0)</f>
        <v>1</v>
      </c>
      <c r="AB378" s="77">
        <f>IF(Z378="Deficiente",1,0)</f>
        <v>0</v>
      </c>
      <c r="AC378" s="273" t="str">
        <f>IF(SUM(R378:R402)&gt;=1,IF((SUM(R378:R402)/COUNTA(Q378:Q402))=1,IF(SUM(AA378:AA402)&gt;=1,IF(SUM(AA378:AA402)/(SUM(AA378:AA402)+SUM(AB378:AB402))=100%,"SI","NO"),"NO"),"NO"),"")</f>
        <v/>
      </c>
      <c r="AD378" s="276" t="str">
        <f>IF($N378=1,"b","")</f>
        <v/>
      </c>
      <c r="AE378" s="276" t="str">
        <f>IF($O378=1,"b","")</f>
        <v/>
      </c>
      <c r="AF378" s="264"/>
      <c r="AG378" s="264"/>
      <c r="AH378" s="267">
        <f>IF(OR($AD378="b",$AE378="b"),2,0)</f>
        <v>0</v>
      </c>
      <c r="AI378" s="267">
        <f>IF(AND($N378=1,$AF378=1,$O378=1,$AG378=1),1,0)</f>
        <v>0</v>
      </c>
      <c r="AJ378" s="257">
        <f>IF(AF378&lt;&gt;"",IF(AI378=1,1,IF(OR($AF378&gt;$N378,AND($AC378="SI",$AF378=$N378),AND($AC378="NO",$AF378&lt;&gt;$N378)),0,1)),0)</f>
        <v>0</v>
      </c>
      <c r="AK378" s="257">
        <f>IF(AG378&lt;&gt;"",IF(AI378=1,1,IF(OR(AG378&gt;O378,AND(AC378="SI",AG378=O378),AND(AC378="NO",AG378&lt;&gt;O378)),0,1)),0)</f>
        <v>0</v>
      </c>
      <c r="AL378" s="257">
        <f>IF(AC378&lt;&gt;"",(+AI378+AJ378+AK378),0)</f>
        <v>0</v>
      </c>
      <c r="AM378" s="260" t="str">
        <f>IF($AL378&gt;=2,IF(AND($AF378="",$AG378=""),"",IF(AND($AF378&gt;5,$AG378&gt;5),"I","")),"")</f>
        <v/>
      </c>
      <c r="AN378" s="260" t="str">
        <f>IF($AL378&gt;=2,IF(AND($AF378="",$AG378=""),"",IF(AND($AF378&lt;6,$AG378&gt;5),"II","")),"")</f>
        <v/>
      </c>
      <c r="AO378" s="260" t="str">
        <f>IF($AL378&gt;=2,IF(AND($AF378="",$AG378=""),"",IF(AND($AF378&lt;6,$AG378&lt;6),"III","")),"")</f>
        <v/>
      </c>
      <c r="AP378" s="260" t="str">
        <f>IF($AL378&gt;=2,IF(AND($AF378="",$AG378=""),"",IF(AND($AF378&gt;5,$AG378&lt;6),"IV","")),"")</f>
        <v/>
      </c>
      <c r="AQ378" s="261"/>
      <c r="AR378" s="256"/>
    </row>
    <row r="379" spans="1:44" s="78" customFormat="1" ht="17.100000000000001" customHeight="1">
      <c r="A379" s="279"/>
      <c r="B379" s="282"/>
      <c r="C379" s="285"/>
      <c r="D379" s="282"/>
      <c r="E379" s="288"/>
      <c r="F379" s="282"/>
      <c r="G379" s="291"/>
      <c r="H379" s="194"/>
      <c r="I379" s="248"/>
      <c r="J379" s="250"/>
      <c r="K379" s="252"/>
      <c r="L379" s="252"/>
      <c r="M379" s="250"/>
      <c r="N379" s="265"/>
      <c r="O379" s="265"/>
      <c r="P379" s="269"/>
      <c r="Q379" s="252"/>
      <c r="R379" s="199"/>
      <c r="S379" s="79" t="s">
        <v>699</v>
      </c>
      <c r="T379" s="80"/>
      <c r="U379" s="81"/>
      <c r="V379" s="81"/>
      <c r="W379" s="81"/>
      <c r="X379" s="81"/>
      <c r="Y379" s="81"/>
      <c r="Z379" s="75" t="str">
        <f t="shared" si="24"/>
        <v/>
      </c>
      <c r="AA379" s="76">
        <f t="shared" si="22"/>
        <v>0</v>
      </c>
      <c r="AB379" s="76">
        <f t="shared" ref="AB379:AB402" si="26">IF(Z379="Deficiente",1,0)</f>
        <v>0</v>
      </c>
      <c r="AC379" s="274"/>
      <c r="AD379" s="227"/>
      <c r="AE379" s="227"/>
      <c r="AF379" s="265"/>
      <c r="AG379" s="265"/>
      <c r="AH379" s="216"/>
      <c r="AI379" s="216"/>
      <c r="AJ379" s="258"/>
      <c r="AK379" s="258"/>
      <c r="AL379" s="258"/>
      <c r="AM379" s="207"/>
      <c r="AN379" s="207"/>
      <c r="AO379" s="207"/>
      <c r="AP379" s="207"/>
      <c r="AQ379" s="262"/>
      <c r="AR379" s="202"/>
    </row>
    <row r="380" spans="1:44" s="78" customFormat="1" ht="17.100000000000001" customHeight="1">
      <c r="A380" s="279"/>
      <c r="B380" s="282"/>
      <c r="C380" s="285"/>
      <c r="D380" s="282"/>
      <c r="E380" s="288"/>
      <c r="F380" s="282"/>
      <c r="G380" s="291"/>
      <c r="H380" s="194"/>
      <c r="I380" s="248"/>
      <c r="J380" s="250"/>
      <c r="K380" s="252"/>
      <c r="L380" s="252"/>
      <c r="M380" s="250"/>
      <c r="N380" s="265"/>
      <c r="O380" s="265"/>
      <c r="P380" s="269"/>
      <c r="Q380" s="252"/>
      <c r="R380" s="199"/>
      <c r="S380" s="79" t="s">
        <v>700</v>
      </c>
      <c r="T380" s="80"/>
      <c r="U380" s="81"/>
      <c r="V380" s="81"/>
      <c r="W380" s="81"/>
      <c r="X380" s="81"/>
      <c r="Y380" s="81"/>
      <c r="Z380" s="75" t="str">
        <f t="shared" si="24"/>
        <v/>
      </c>
      <c r="AA380" s="76">
        <f t="shared" si="22"/>
        <v>0</v>
      </c>
      <c r="AB380" s="76">
        <f t="shared" si="26"/>
        <v>0</v>
      </c>
      <c r="AC380" s="274"/>
      <c r="AD380" s="227"/>
      <c r="AE380" s="227"/>
      <c r="AF380" s="265"/>
      <c r="AG380" s="265"/>
      <c r="AH380" s="216"/>
      <c r="AI380" s="216"/>
      <c r="AJ380" s="258"/>
      <c r="AK380" s="258"/>
      <c r="AL380" s="258"/>
      <c r="AM380" s="207"/>
      <c r="AN380" s="207"/>
      <c r="AO380" s="207"/>
      <c r="AP380" s="207"/>
      <c r="AQ380" s="262"/>
      <c r="AR380" s="202"/>
    </row>
    <row r="381" spans="1:44" s="78" customFormat="1" ht="17.100000000000001" customHeight="1">
      <c r="A381" s="279"/>
      <c r="B381" s="282"/>
      <c r="C381" s="285"/>
      <c r="D381" s="282"/>
      <c r="E381" s="288"/>
      <c r="F381" s="282"/>
      <c r="G381" s="291"/>
      <c r="H381" s="194"/>
      <c r="I381" s="248"/>
      <c r="J381" s="250"/>
      <c r="K381" s="252"/>
      <c r="L381" s="252"/>
      <c r="M381" s="250"/>
      <c r="N381" s="265"/>
      <c r="O381" s="265"/>
      <c r="P381" s="269"/>
      <c r="Q381" s="252"/>
      <c r="R381" s="199"/>
      <c r="S381" s="79" t="s">
        <v>701</v>
      </c>
      <c r="T381" s="80"/>
      <c r="U381" s="81"/>
      <c r="V381" s="81"/>
      <c r="W381" s="81"/>
      <c r="X381" s="81"/>
      <c r="Y381" s="81"/>
      <c r="Z381" s="75" t="str">
        <f t="shared" si="24"/>
        <v/>
      </c>
      <c r="AA381" s="76">
        <f t="shared" si="22"/>
        <v>0</v>
      </c>
      <c r="AB381" s="76">
        <f t="shared" si="26"/>
        <v>0</v>
      </c>
      <c r="AC381" s="274"/>
      <c r="AD381" s="227"/>
      <c r="AE381" s="227"/>
      <c r="AF381" s="265"/>
      <c r="AG381" s="265"/>
      <c r="AH381" s="216"/>
      <c r="AI381" s="216"/>
      <c r="AJ381" s="258"/>
      <c r="AK381" s="258"/>
      <c r="AL381" s="258"/>
      <c r="AM381" s="207"/>
      <c r="AN381" s="207"/>
      <c r="AO381" s="207"/>
      <c r="AP381" s="207"/>
      <c r="AQ381" s="262"/>
      <c r="AR381" s="202"/>
    </row>
    <row r="382" spans="1:44" s="78" customFormat="1" ht="17.100000000000001" customHeight="1">
      <c r="A382" s="279"/>
      <c r="B382" s="282"/>
      <c r="C382" s="285"/>
      <c r="D382" s="282"/>
      <c r="E382" s="288"/>
      <c r="F382" s="282"/>
      <c r="G382" s="291"/>
      <c r="H382" s="194"/>
      <c r="I382" s="248"/>
      <c r="J382" s="250"/>
      <c r="K382" s="252"/>
      <c r="L382" s="252"/>
      <c r="M382" s="250"/>
      <c r="N382" s="265"/>
      <c r="O382" s="265"/>
      <c r="P382" s="269"/>
      <c r="Q382" s="252"/>
      <c r="R382" s="199"/>
      <c r="S382" s="79" t="s">
        <v>702</v>
      </c>
      <c r="T382" s="80"/>
      <c r="U382" s="81"/>
      <c r="V382" s="81"/>
      <c r="W382" s="81"/>
      <c r="X382" s="81"/>
      <c r="Y382" s="81"/>
      <c r="Z382" s="75" t="str">
        <f t="shared" si="24"/>
        <v/>
      </c>
      <c r="AA382" s="76">
        <f t="shared" si="22"/>
        <v>0</v>
      </c>
      <c r="AB382" s="76">
        <f t="shared" si="26"/>
        <v>0</v>
      </c>
      <c r="AC382" s="274"/>
      <c r="AD382" s="227"/>
      <c r="AE382" s="227"/>
      <c r="AF382" s="265"/>
      <c r="AG382" s="265"/>
      <c r="AH382" s="216"/>
      <c r="AI382" s="216"/>
      <c r="AJ382" s="258"/>
      <c r="AK382" s="258"/>
      <c r="AL382" s="258"/>
      <c r="AM382" s="207"/>
      <c r="AN382" s="207"/>
      <c r="AO382" s="207"/>
      <c r="AP382" s="207"/>
      <c r="AQ382" s="262"/>
      <c r="AR382" s="202"/>
    </row>
    <row r="383" spans="1:44" s="78" customFormat="1" ht="17.100000000000001" customHeight="1">
      <c r="A383" s="279"/>
      <c r="B383" s="282"/>
      <c r="C383" s="285"/>
      <c r="D383" s="282"/>
      <c r="E383" s="288"/>
      <c r="F383" s="282"/>
      <c r="G383" s="291"/>
      <c r="H383" s="194"/>
      <c r="I383" s="248">
        <v>15.2</v>
      </c>
      <c r="J383" s="250"/>
      <c r="K383" s="252"/>
      <c r="L383" s="252"/>
      <c r="M383" s="250"/>
      <c r="N383" s="265"/>
      <c r="O383" s="265"/>
      <c r="P383" s="269"/>
      <c r="Q383" s="252"/>
      <c r="R383" s="254">
        <f>IF(Q383="SI",1,IF(Q383="NO",3,0))</f>
        <v>0</v>
      </c>
      <c r="S383" s="79" t="s">
        <v>703</v>
      </c>
      <c r="T383" s="80"/>
      <c r="U383" s="81"/>
      <c r="V383" s="81"/>
      <c r="W383" s="81"/>
      <c r="X383" s="81"/>
      <c r="Y383" s="81"/>
      <c r="Z383" s="75" t="str">
        <f t="shared" si="24"/>
        <v/>
      </c>
      <c r="AA383" s="76">
        <f t="shared" si="22"/>
        <v>0</v>
      </c>
      <c r="AB383" s="76">
        <f t="shared" si="26"/>
        <v>0</v>
      </c>
      <c r="AC383" s="274"/>
      <c r="AD383" s="227"/>
      <c r="AE383" s="227"/>
      <c r="AF383" s="265"/>
      <c r="AG383" s="265"/>
      <c r="AH383" s="216"/>
      <c r="AI383" s="216"/>
      <c r="AJ383" s="258"/>
      <c r="AK383" s="258"/>
      <c r="AL383" s="258"/>
      <c r="AM383" s="207"/>
      <c r="AN383" s="207"/>
      <c r="AO383" s="207"/>
      <c r="AP383" s="207"/>
      <c r="AQ383" s="262"/>
      <c r="AR383" s="231"/>
    </row>
    <row r="384" spans="1:44" s="78" customFormat="1" ht="17.100000000000001" customHeight="1">
      <c r="A384" s="279"/>
      <c r="B384" s="282"/>
      <c r="C384" s="285"/>
      <c r="D384" s="282"/>
      <c r="E384" s="288"/>
      <c r="F384" s="282"/>
      <c r="G384" s="291"/>
      <c r="H384" s="194"/>
      <c r="I384" s="248"/>
      <c r="J384" s="250"/>
      <c r="K384" s="252"/>
      <c r="L384" s="252"/>
      <c r="M384" s="250"/>
      <c r="N384" s="265"/>
      <c r="O384" s="265"/>
      <c r="P384" s="269"/>
      <c r="Q384" s="252"/>
      <c r="R384" s="199"/>
      <c r="S384" s="79" t="s">
        <v>704</v>
      </c>
      <c r="T384" s="80"/>
      <c r="U384" s="81"/>
      <c r="V384" s="81"/>
      <c r="W384" s="81"/>
      <c r="X384" s="81"/>
      <c r="Y384" s="81"/>
      <c r="Z384" s="75" t="str">
        <f t="shared" si="24"/>
        <v/>
      </c>
      <c r="AA384" s="76">
        <f t="shared" si="22"/>
        <v>0</v>
      </c>
      <c r="AB384" s="76">
        <f t="shared" si="26"/>
        <v>0</v>
      </c>
      <c r="AC384" s="274"/>
      <c r="AD384" s="227"/>
      <c r="AE384" s="227"/>
      <c r="AF384" s="265"/>
      <c r="AG384" s="265"/>
      <c r="AH384" s="216"/>
      <c r="AI384" s="216"/>
      <c r="AJ384" s="258"/>
      <c r="AK384" s="258"/>
      <c r="AL384" s="258"/>
      <c r="AM384" s="207"/>
      <c r="AN384" s="207"/>
      <c r="AO384" s="207"/>
      <c r="AP384" s="207"/>
      <c r="AQ384" s="262"/>
      <c r="AR384" s="202"/>
    </row>
    <row r="385" spans="1:44" s="78" customFormat="1" ht="17.100000000000001" customHeight="1">
      <c r="A385" s="279"/>
      <c r="B385" s="282"/>
      <c r="C385" s="285"/>
      <c r="D385" s="282"/>
      <c r="E385" s="288"/>
      <c r="F385" s="282"/>
      <c r="G385" s="291"/>
      <c r="H385" s="194"/>
      <c r="I385" s="248"/>
      <c r="J385" s="250"/>
      <c r="K385" s="252"/>
      <c r="L385" s="252"/>
      <c r="M385" s="250"/>
      <c r="N385" s="265"/>
      <c r="O385" s="265"/>
      <c r="P385" s="269"/>
      <c r="Q385" s="252"/>
      <c r="R385" s="199"/>
      <c r="S385" s="79" t="s">
        <v>705</v>
      </c>
      <c r="T385" s="80"/>
      <c r="U385" s="81"/>
      <c r="V385" s="81"/>
      <c r="W385" s="81"/>
      <c r="X385" s="81"/>
      <c r="Y385" s="81"/>
      <c r="Z385" s="75" t="str">
        <f t="shared" si="24"/>
        <v/>
      </c>
      <c r="AA385" s="76">
        <f t="shared" si="22"/>
        <v>0</v>
      </c>
      <c r="AB385" s="76">
        <f t="shared" si="26"/>
        <v>0</v>
      </c>
      <c r="AC385" s="274"/>
      <c r="AD385" s="227"/>
      <c r="AE385" s="227"/>
      <c r="AF385" s="265"/>
      <c r="AG385" s="265"/>
      <c r="AH385" s="216"/>
      <c r="AI385" s="216"/>
      <c r="AJ385" s="258"/>
      <c r="AK385" s="258"/>
      <c r="AL385" s="258"/>
      <c r="AM385" s="207"/>
      <c r="AN385" s="207"/>
      <c r="AO385" s="207"/>
      <c r="AP385" s="207"/>
      <c r="AQ385" s="262"/>
      <c r="AR385" s="202"/>
    </row>
    <row r="386" spans="1:44" s="78" customFormat="1" ht="17.100000000000001" customHeight="1">
      <c r="A386" s="279"/>
      <c r="B386" s="282"/>
      <c r="C386" s="285"/>
      <c r="D386" s="282"/>
      <c r="E386" s="288"/>
      <c r="F386" s="282"/>
      <c r="G386" s="291"/>
      <c r="H386" s="194"/>
      <c r="I386" s="248"/>
      <c r="J386" s="250"/>
      <c r="K386" s="252"/>
      <c r="L386" s="252"/>
      <c r="M386" s="250"/>
      <c r="N386" s="265"/>
      <c r="O386" s="265"/>
      <c r="P386" s="269"/>
      <c r="Q386" s="252"/>
      <c r="R386" s="199"/>
      <c r="S386" s="79" t="s">
        <v>706</v>
      </c>
      <c r="T386" s="80"/>
      <c r="U386" s="81"/>
      <c r="V386" s="81"/>
      <c r="W386" s="81"/>
      <c r="X386" s="81"/>
      <c r="Y386" s="81"/>
      <c r="Z386" s="75" t="str">
        <f t="shared" si="24"/>
        <v/>
      </c>
      <c r="AA386" s="76">
        <f t="shared" si="22"/>
        <v>0</v>
      </c>
      <c r="AB386" s="76">
        <f t="shared" si="26"/>
        <v>0</v>
      </c>
      <c r="AC386" s="274"/>
      <c r="AD386" s="227"/>
      <c r="AE386" s="227"/>
      <c r="AF386" s="265"/>
      <c r="AG386" s="265"/>
      <c r="AH386" s="216"/>
      <c r="AI386" s="216"/>
      <c r="AJ386" s="258"/>
      <c r="AK386" s="258"/>
      <c r="AL386" s="258"/>
      <c r="AM386" s="207"/>
      <c r="AN386" s="207"/>
      <c r="AO386" s="207"/>
      <c r="AP386" s="207"/>
      <c r="AQ386" s="262"/>
      <c r="AR386" s="202"/>
    </row>
    <row r="387" spans="1:44" s="78" customFormat="1" ht="17.100000000000001" customHeight="1">
      <c r="A387" s="279"/>
      <c r="B387" s="282"/>
      <c r="C387" s="285"/>
      <c r="D387" s="282"/>
      <c r="E387" s="288"/>
      <c r="F387" s="282"/>
      <c r="G387" s="291"/>
      <c r="H387" s="194"/>
      <c r="I387" s="248"/>
      <c r="J387" s="250"/>
      <c r="K387" s="252"/>
      <c r="L387" s="252"/>
      <c r="M387" s="250"/>
      <c r="N387" s="265"/>
      <c r="O387" s="265"/>
      <c r="P387" s="269"/>
      <c r="Q387" s="252"/>
      <c r="R387" s="199"/>
      <c r="S387" s="79" t="s">
        <v>707</v>
      </c>
      <c r="T387" s="80"/>
      <c r="U387" s="81"/>
      <c r="V387" s="81"/>
      <c r="W387" s="81"/>
      <c r="X387" s="81"/>
      <c r="Y387" s="81"/>
      <c r="Z387" s="75" t="str">
        <f t="shared" si="24"/>
        <v/>
      </c>
      <c r="AA387" s="76">
        <f t="shared" si="22"/>
        <v>0</v>
      </c>
      <c r="AB387" s="76">
        <f t="shared" si="26"/>
        <v>0</v>
      </c>
      <c r="AC387" s="274"/>
      <c r="AD387" s="227"/>
      <c r="AE387" s="227"/>
      <c r="AF387" s="265"/>
      <c r="AG387" s="265"/>
      <c r="AH387" s="216"/>
      <c r="AI387" s="216"/>
      <c r="AJ387" s="258"/>
      <c r="AK387" s="258"/>
      <c r="AL387" s="258"/>
      <c r="AM387" s="207"/>
      <c r="AN387" s="207"/>
      <c r="AO387" s="207"/>
      <c r="AP387" s="207"/>
      <c r="AQ387" s="262"/>
      <c r="AR387" s="202"/>
    </row>
    <row r="388" spans="1:44" s="78" customFormat="1" ht="17.100000000000001" customHeight="1">
      <c r="A388" s="279"/>
      <c r="B388" s="282"/>
      <c r="C388" s="285"/>
      <c r="D388" s="282"/>
      <c r="E388" s="288"/>
      <c r="F388" s="282"/>
      <c r="G388" s="291"/>
      <c r="H388" s="194"/>
      <c r="I388" s="248">
        <v>15.3</v>
      </c>
      <c r="J388" s="250"/>
      <c r="K388" s="252"/>
      <c r="L388" s="252"/>
      <c r="M388" s="250"/>
      <c r="N388" s="265"/>
      <c r="O388" s="265"/>
      <c r="P388" s="269"/>
      <c r="Q388" s="252"/>
      <c r="R388" s="254">
        <f>IF(Q388="SI",1,IF(Q388="NO",3,0))</f>
        <v>0</v>
      </c>
      <c r="S388" s="79" t="s">
        <v>708</v>
      </c>
      <c r="T388" s="80"/>
      <c r="U388" s="81"/>
      <c r="V388" s="81"/>
      <c r="W388" s="81"/>
      <c r="X388" s="81"/>
      <c r="Y388" s="81"/>
      <c r="Z388" s="75" t="str">
        <f t="shared" si="24"/>
        <v/>
      </c>
      <c r="AA388" s="76">
        <f t="shared" si="22"/>
        <v>0</v>
      </c>
      <c r="AB388" s="76">
        <f t="shared" si="26"/>
        <v>0</v>
      </c>
      <c r="AC388" s="274"/>
      <c r="AD388" s="227"/>
      <c r="AE388" s="227"/>
      <c r="AF388" s="265"/>
      <c r="AG388" s="265"/>
      <c r="AH388" s="216"/>
      <c r="AI388" s="216"/>
      <c r="AJ388" s="258"/>
      <c r="AK388" s="258"/>
      <c r="AL388" s="258"/>
      <c r="AM388" s="207"/>
      <c r="AN388" s="207"/>
      <c r="AO388" s="207"/>
      <c r="AP388" s="207"/>
      <c r="AQ388" s="262"/>
      <c r="AR388" s="231"/>
    </row>
    <row r="389" spans="1:44" s="78" customFormat="1" ht="17.100000000000001" customHeight="1">
      <c r="A389" s="279"/>
      <c r="B389" s="282"/>
      <c r="C389" s="285"/>
      <c r="D389" s="282"/>
      <c r="E389" s="288"/>
      <c r="F389" s="282"/>
      <c r="G389" s="291"/>
      <c r="H389" s="194"/>
      <c r="I389" s="248"/>
      <c r="J389" s="250"/>
      <c r="K389" s="252"/>
      <c r="L389" s="252"/>
      <c r="M389" s="250"/>
      <c r="N389" s="265"/>
      <c r="O389" s="265"/>
      <c r="P389" s="269"/>
      <c r="Q389" s="252"/>
      <c r="R389" s="199"/>
      <c r="S389" s="79" t="s">
        <v>709</v>
      </c>
      <c r="T389" s="80"/>
      <c r="U389" s="81"/>
      <c r="V389" s="81"/>
      <c r="W389" s="81"/>
      <c r="X389" s="81"/>
      <c r="Y389" s="81"/>
      <c r="Z389" s="75" t="str">
        <f t="shared" si="24"/>
        <v/>
      </c>
      <c r="AA389" s="76">
        <f t="shared" si="22"/>
        <v>0</v>
      </c>
      <c r="AB389" s="76">
        <f t="shared" si="26"/>
        <v>0</v>
      </c>
      <c r="AC389" s="274"/>
      <c r="AD389" s="227"/>
      <c r="AE389" s="227"/>
      <c r="AF389" s="265"/>
      <c r="AG389" s="265"/>
      <c r="AH389" s="216"/>
      <c r="AI389" s="216"/>
      <c r="AJ389" s="258"/>
      <c r="AK389" s="258"/>
      <c r="AL389" s="258"/>
      <c r="AM389" s="207"/>
      <c r="AN389" s="207"/>
      <c r="AO389" s="207"/>
      <c r="AP389" s="207"/>
      <c r="AQ389" s="262"/>
      <c r="AR389" s="202"/>
    </row>
    <row r="390" spans="1:44" s="78" customFormat="1" ht="17.100000000000001" customHeight="1">
      <c r="A390" s="279"/>
      <c r="B390" s="282"/>
      <c r="C390" s="285"/>
      <c r="D390" s="282"/>
      <c r="E390" s="288"/>
      <c r="F390" s="282"/>
      <c r="G390" s="291"/>
      <c r="H390" s="194"/>
      <c r="I390" s="248"/>
      <c r="J390" s="250"/>
      <c r="K390" s="252"/>
      <c r="L390" s="252"/>
      <c r="M390" s="250"/>
      <c r="N390" s="265"/>
      <c r="O390" s="265"/>
      <c r="P390" s="269"/>
      <c r="Q390" s="252"/>
      <c r="R390" s="199"/>
      <c r="S390" s="79" t="s">
        <v>710</v>
      </c>
      <c r="T390" s="80"/>
      <c r="U390" s="81"/>
      <c r="V390" s="81"/>
      <c r="W390" s="81"/>
      <c r="X390" s="81"/>
      <c r="Y390" s="81"/>
      <c r="Z390" s="75" t="str">
        <f t="shared" si="24"/>
        <v/>
      </c>
      <c r="AA390" s="76">
        <f t="shared" si="22"/>
        <v>0</v>
      </c>
      <c r="AB390" s="76">
        <f t="shared" si="26"/>
        <v>0</v>
      </c>
      <c r="AC390" s="274"/>
      <c r="AD390" s="227"/>
      <c r="AE390" s="227"/>
      <c r="AF390" s="265"/>
      <c r="AG390" s="265"/>
      <c r="AH390" s="216"/>
      <c r="AI390" s="216"/>
      <c r="AJ390" s="258"/>
      <c r="AK390" s="258"/>
      <c r="AL390" s="258"/>
      <c r="AM390" s="207"/>
      <c r="AN390" s="207"/>
      <c r="AO390" s="207"/>
      <c r="AP390" s="207"/>
      <c r="AQ390" s="262"/>
      <c r="AR390" s="202"/>
    </row>
    <row r="391" spans="1:44" s="78" customFormat="1" ht="17.100000000000001" customHeight="1">
      <c r="A391" s="279"/>
      <c r="B391" s="282"/>
      <c r="C391" s="285"/>
      <c r="D391" s="282"/>
      <c r="E391" s="288"/>
      <c r="F391" s="282"/>
      <c r="G391" s="291"/>
      <c r="H391" s="194"/>
      <c r="I391" s="248"/>
      <c r="J391" s="250"/>
      <c r="K391" s="252"/>
      <c r="L391" s="252"/>
      <c r="M391" s="250"/>
      <c r="N391" s="265"/>
      <c r="O391" s="265"/>
      <c r="P391" s="269"/>
      <c r="Q391" s="252"/>
      <c r="R391" s="199"/>
      <c r="S391" s="79" t="s">
        <v>711</v>
      </c>
      <c r="T391" s="80"/>
      <c r="U391" s="81"/>
      <c r="V391" s="81"/>
      <c r="W391" s="81"/>
      <c r="X391" s="81"/>
      <c r="Y391" s="81"/>
      <c r="Z391" s="75" t="str">
        <f t="shared" si="24"/>
        <v/>
      </c>
      <c r="AA391" s="76">
        <f t="shared" si="22"/>
        <v>0</v>
      </c>
      <c r="AB391" s="76">
        <f t="shared" si="26"/>
        <v>0</v>
      </c>
      <c r="AC391" s="274"/>
      <c r="AD391" s="227"/>
      <c r="AE391" s="227"/>
      <c r="AF391" s="265"/>
      <c r="AG391" s="265"/>
      <c r="AH391" s="216"/>
      <c r="AI391" s="216"/>
      <c r="AJ391" s="258"/>
      <c r="AK391" s="258"/>
      <c r="AL391" s="258"/>
      <c r="AM391" s="207"/>
      <c r="AN391" s="207"/>
      <c r="AO391" s="207"/>
      <c r="AP391" s="207"/>
      <c r="AQ391" s="262"/>
      <c r="AR391" s="202"/>
    </row>
    <row r="392" spans="1:44" s="78" customFormat="1" ht="17.100000000000001" customHeight="1">
      <c r="A392" s="279"/>
      <c r="B392" s="282"/>
      <c r="C392" s="285"/>
      <c r="D392" s="282"/>
      <c r="E392" s="288"/>
      <c r="F392" s="282"/>
      <c r="G392" s="291"/>
      <c r="H392" s="194"/>
      <c r="I392" s="248"/>
      <c r="J392" s="250"/>
      <c r="K392" s="252"/>
      <c r="L392" s="252"/>
      <c r="M392" s="250"/>
      <c r="N392" s="265"/>
      <c r="O392" s="265"/>
      <c r="P392" s="269"/>
      <c r="Q392" s="252"/>
      <c r="R392" s="199"/>
      <c r="S392" s="79" t="s">
        <v>712</v>
      </c>
      <c r="T392" s="80"/>
      <c r="U392" s="81"/>
      <c r="V392" s="81"/>
      <c r="W392" s="81"/>
      <c r="X392" s="81"/>
      <c r="Y392" s="81"/>
      <c r="Z392" s="75" t="str">
        <f t="shared" si="24"/>
        <v/>
      </c>
      <c r="AA392" s="76">
        <f t="shared" si="22"/>
        <v>0</v>
      </c>
      <c r="AB392" s="76">
        <f t="shared" si="26"/>
        <v>0</v>
      </c>
      <c r="AC392" s="274"/>
      <c r="AD392" s="227"/>
      <c r="AE392" s="227"/>
      <c r="AF392" s="265"/>
      <c r="AG392" s="265"/>
      <c r="AH392" s="216"/>
      <c r="AI392" s="216"/>
      <c r="AJ392" s="258"/>
      <c r="AK392" s="258"/>
      <c r="AL392" s="258"/>
      <c r="AM392" s="207"/>
      <c r="AN392" s="207"/>
      <c r="AO392" s="207"/>
      <c r="AP392" s="207"/>
      <c r="AQ392" s="262"/>
      <c r="AR392" s="202"/>
    </row>
    <row r="393" spans="1:44" s="78" customFormat="1" ht="17.100000000000001" customHeight="1">
      <c r="A393" s="279"/>
      <c r="B393" s="282"/>
      <c r="C393" s="285"/>
      <c r="D393" s="282"/>
      <c r="E393" s="288"/>
      <c r="F393" s="282"/>
      <c r="G393" s="291"/>
      <c r="H393" s="194"/>
      <c r="I393" s="248">
        <v>15.4</v>
      </c>
      <c r="J393" s="250"/>
      <c r="K393" s="252"/>
      <c r="L393" s="252"/>
      <c r="M393" s="250"/>
      <c r="N393" s="265"/>
      <c r="O393" s="265"/>
      <c r="P393" s="269"/>
      <c r="Q393" s="252"/>
      <c r="R393" s="254">
        <f>IF(Q393="SI",1,IF(Q393="NO",3,0))</f>
        <v>0</v>
      </c>
      <c r="S393" s="79" t="s">
        <v>713</v>
      </c>
      <c r="T393" s="80"/>
      <c r="U393" s="81"/>
      <c r="V393" s="81"/>
      <c r="W393" s="81"/>
      <c r="X393" s="81"/>
      <c r="Y393" s="81"/>
      <c r="Z393" s="75" t="str">
        <f t="shared" si="24"/>
        <v/>
      </c>
      <c r="AA393" s="76">
        <f t="shared" ref="AA393:AA427" si="27">IF(Z393="Suficiente",1,0)</f>
        <v>0</v>
      </c>
      <c r="AB393" s="76">
        <f t="shared" si="26"/>
        <v>0</v>
      </c>
      <c r="AC393" s="274"/>
      <c r="AD393" s="227"/>
      <c r="AE393" s="227"/>
      <c r="AF393" s="265"/>
      <c r="AG393" s="265"/>
      <c r="AH393" s="216"/>
      <c r="AI393" s="216"/>
      <c r="AJ393" s="258"/>
      <c r="AK393" s="258"/>
      <c r="AL393" s="258"/>
      <c r="AM393" s="207"/>
      <c r="AN393" s="207"/>
      <c r="AO393" s="207"/>
      <c r="AP393" s="207"/>
      <c r="AQ393" s="262"/>
      <c r="AR393" s="231"/>
    </row>
    <row r="394" spans="1:44" s="78" customFormat="1" ht="17.100000000000001" customHeight="1">
      <c r="A394" s="279"/>
      <c r="B394" s="282"/>
      <c r="C394" s="285"/>
      <c r="D394" s="282"/>
      <c r="E394" s="288"/>
      <c r="F394" s="282"/>
      <c r="G394" s="291"/>
      <c r="H394" s="194"/>
      <c r="I394" s="248"/>
      <c r="J394" s="250"/>
      <c r="K394" s="252"/>
      <c r="L394" s="252"/>
      <c r="M394" s="250"/>
      <c r="N394" s="265"/>
      <c r="O394" s="265"/>
      <c r="P394" s="269"/>
      <c r="Q394" s="252"/>
      <c r="R394" s="199"/>
      <c r="S394" s="79" t="s">
        <v>714</v>
      </c>
      <c r="T394" s="80"/>
      <c r="U394" s="81"/>
      <c r="V394" s="81"/>
      <c r="W394" s="81"/>
      <c r="X394" s="81"/>
      <c r="Y394" s="81"/>
      <c r="Z394" s="75" t="str">
        <f t="shared" si="24"/>
        <v/>
      </c>
      <c r="AA394" s="76">
        <f t="shared" si="27"/>
        <v>0</v>
      </c>
      <c r="AB394" s="76">
        <f t="shared" si="26"/>
        <v>0</v>
      </c>
      <c r="AC394" s="274"/>
      <c r="AD394" s="227"/>
      <c r="AE394" s="227"/>
      <c r="AF394" s="265"/>
      <c r="AG394" s="265"/>
      <c r="AH394" s="216"/>
      <c r="AI394" s="216"/>
      <c r="AJ394" s="258"/>
      <c r="AK394" s="258"/>
      <c r="AL394" s="258"/>
      <c r="AM394" s="207"/>
      <c r="AN394" s="207"/>
      <c r="AO394" s="207"/>
      <c r="AP394" s="207"/>
      <c r="AQ394" s="262"/>
      <c r="AR394" s="202"/>
    </row>
    <row r="395" spans="1:44" s="78" customFormat="1" ht="17.100000000000001" customHeight="1">
      <c r="A395" s="279"/>
      <c r="B395" s="282"/>
      <c r="C395" s="285"/>
      <c r="D395" s="282"/>
      <c r="E395" s="288"/>
      <c r="F395" s="282"/>
      <c r="G395" s="291"/>
      <c r="H395" s="194"/>
      <c r="I395" s="248"/>
      <c r="J395" s="250"/>
      <c r="K395" s="252"/>
      <c r="L395" s="252"/>
      <c r="M395" s="250"/>
      <c r="N395" s="265"/>
      <c r="O395" s="265"/>
      <c r="P395" s="269"/>
      <c r="Q395" s="252"/>
      <c r="R395" s="199"/>
      <c r="S395" s="79" t="s">
        <v>715</v>
      </c>
      <c r="T395" s="80"/>
      <c r="U395" s="81"/>
      <c r="V395" s="81"/>
      <c r="W395" s="81"/>
      <c r="X395" s="81"/>
      <c r="Y395" s="81"/>
      <c r="Z395" s="75" t="str">
        <f t="shared" si="24"/>
        <v/>
      </c>
      <c r="AA395" s="76">
        <f t="shared" si="27"/>
        <v>0</v>
      </c>
      <c r="AB395" s="76">
        <f t="shared" si="26"/>
        <v>0</v>
      </c>
      <c r="AC395" s="274"/>
      <c r="AD395" s="227"/>
      <c r="AE395" s="227"/>
      <c r="AF395" s="265"/>
      <c r="AG395" s="265"/>
      <c r="AH395" s="216"/>
      <c r="AI395" s="216"/>
      <c r="AJ395" s="258"/>
      <c r="AK395" s="258"/>
      <c r="AL395" s="258"/>
      <c r="AM395" s="207"/>
      <c r="AN395" s="207"/>
      <c r="AO395" s="207"/>
      <c r="AP395" s="207"/>
      <c r="AQ395" s="262"/>
      <c r="AR395" s="202"/>
    </row>
    <row r="396" spans="1:44" s="78" customFormat="1" ht="17.100000000000001" customHeight="1">
      <c r="A396" s="279"/>
      <c r="B396" s="282"/>
      <c r="C396" s="285"/>
      <c r="D396" s="282"/>
      <c r="E396" s="288"/>
      <c r="F396" s="282"/>
      <c r="G396" s="291"/>
      <c r="H396" s="194"/>
      <c r="I396" s="248"/>
      <c r="J396" s="250"/>
      <c r="K396" s="252"/>
      <c r="L396" s="252"/>
      <c r="M396" s="250"/>
      <c r="N396" s="265"/>
      <c r="O396" s="265"/>
      <c r="P396" s="269"/>
      <c r="Q396" s="252"/>
      <c r="R396" s="199"/>
      <c r="S396" s="79" t="s">
        <v>716</v>
      </c>
      <c r="T396" s="80"/>
      <c r="U396" s="81"/>
      <c r="V396" s="81"/>
      <c r="W396" s="81"/>
      <c r="X396" s="81"/>
      <c r="Y396" s="81"/>
      <c r="Z396" s="75" t="str">
        <f t="shared" si="24"/>
        <v/>
      </c>
      <c r="AA396" s="76">
        <f t="shared" si="27"/>
        <v>0</v>
      </c>
      <c r="AB396" s="76">
        <f t="shared" si="26"/>
        <v>0</v>
      </c>
      <c r="AC396" s="274"/>
      <c r="AD396" s="227"/>
      <c r="AE396" s="227"/>
      <c r="AF396" s="265"/>
      <c r="AG396" s="265"/>
      <c r="AH396" s="216"/>
      <c r="AI396" s="216"/>
      <c r="AJ396" s="258"/>
      <c r="AK396" s="258"/>
      <c r="AL396" s="258"/>
      <c r="AM396" s="207"/>
      <c r="AN396" s="207"/>
      <c r="AO396" s="207"/>
      <c r="AP396" s="207"/>
      <c r="AQ396" s="262"/>
      <c r="AR396" s="202"/>
    </row>
    <row r="397" spans="1:44" s="78" customFormat="1" ht="17.100000000000001" customHeight="1">
      <c r="A397" s="279"/>
      <c r="B397" s="282"/>
      <c r="C397" s="285"/>
      <c r="D397" s="282"/>
      <c r="E397" s="288"/>
      <c r="F397" s="282"/>
      <c r="G397" s="291"/>
      <c r="H397" s="194"/>
      <c r="I397" s="248"/>
      <c r="J397" s="250"/>
      <c r="K397" s="252"/>
      <c r="L397" s="252"/>
      <c r="M397" s="250"/>
      <c r="N397" s="265"/>
      <c r="O397" s="265"/>
      <c r="P397" s="269"/>
      <c r="Q397" s="252"/>
      <c r="R397" s="199"/>
      <c r="S397" s="79" t="s">
        <v>717</v>
      </c>
      <c r="T397" s="80"/>
      <c r="U397" s="81"/>
      <c r="V397" s="81"/>
      <c r="W397" s="81"/>
      <c r="X397" s="81"/>
      <c r="Y397" s="81"/>
      <c r="Z397" s="75" t="str">
        <f t="shared" si="24"/>
        <v/>
      </c>
      <c r="AA397" s="76">
        <f t="shared" si="27"/>
        <v>0</v>
      </c>
      <c r="AB397" s="76">
        <f t="shared" si="26"/>
        <v>0</v>
      </c>
      <c r="AC397" s="274"/>
      <c r="AD397" s="227"/>
      <c r="AE397" s="227"/>
      <c r="AF397" s="265"/>
      <c r="AG397" s="265"/>
      <c r="AH397" s="216"/>
      <c r="AI397" s="216"/>
      <c r="AJ397" s="258"/>
      <c r="AK397" s="258"/>
      <c r="AL397" s="258"/>
      <c r="AM397" s="207"/>
      <c r="AN397" s="207"/>
      <c r="AO397" s="207"/>
      <c r="AP397" s="207"/>
      <c r="AQ397" s="262"/>
      <c r="AR397" s="202"/>
    </row>
    <row r="398" spans="1:44" s="78" customFormat="1" ht="17.100000000000001" customHeight="1">
      <c r="A398" s="279"/>
      <c r="B398" s="282"/>
      <c r="C398" s="285"/>
      <c r="D398" s="282"/>
      <c r="E398" s="288"/>
      <c r="F398" s="282"/>
      <c r="G398" s="291"/>
      <c r="H398" s="194"/>
      <c r="I398" s="248">
        <v>15.5</v>
      </c>
      <c r="J398" s="250"/>
      <c r="K398" s="252"/>
      <c r="L398" s="252"/>
      <c r="M398" s="250"/>
      <c r="N398" s="265"/>
      <c r="O398" s="265"/>
      <c r="P398" s="269"/>
      <c r="Q398" s="252"/>
      <c r="R398" s="254">
        <f>IF(Q398="SI",1,IF(Q398="NO",3,0))</f>
        <v>0</v>
      </c>
      <c r="S398" s="79" t="s">
        <v>718</v>
      </c>
      <c r="T398" s="80"/>
      <c r="U398" s="81"/>
      <c r="V398" s="81"/>
      <c r="W398" s="81"/>
      <c r="X398" s="81"/>
      <c r="Y398" s="81"/>
      <c r="Z398" s="75" t="str">
        <f t="shared" si="24"/>
        <v/>
      </c>
      <c r="AA398" s="76">
        <f t="shared" si="27"/>
        <v>0</v>
      </c>
      <c r="AB398" s="76">
        <f t="shared" si="26"/>
        <v>0</v>
      </c>
      <c r="AC398" s="274"/>
      <c r="AD398" s="227"/>
      <c r="AE398" s="227"/>
      <c r="AF398" s="265"/>
      <c r="AG398" s="265"/>
      <c r="AH398" s="216"/>
      <c r="AI398" s="216"/>
      <c r="AJ398" s="258"/>
      <c r="AK398" s="258"/>
      <c r="AL398" s="258"/>
      <c r="AM398" s="207"/>
      <c r="AN398" s="207"/>
      <c r="AO398" s="207"/>
      <c r="AP398" s="207"/>
      <c r="AQ398" s="262"/>
      <c r="AR398" s="231"/>
    </row>
    <row r="399" spans="1:44" s="78" customFormat="1" ht="17.100000000000001" customHeight="1">
      <c r="A399" s="279"/>
      <c r="B399" s="282"/>
      <c r="C399" s="285"/>
      <c r="D399" s="282"/>
      <c r="E399" s="288"/>
      <c r="F399" s="282"/>
      <c r="G399" s="291"/>
      <c r="H399" s="194"/>
      <c r="I399" s="248"/>
      <c r="J399" s="250"/>
      <c r="K399" s="252"/>
      <c r="L399" s="252"/>
      <c r="M399" s="250"/>
      <c r="N399" s="265"/>
      <c r="O399" s="265"/>
      <c r="P399" s="269"/>
      <c r="Q399" s="252"/>
      <c r="R399" s="199"/>
      <c r="S399" s="79" t="s">
        <v>719</v>
      </c>
      <c r="T399" s="80"/>
      <c r="U399" s="81"/>
      <c r="V399" s="81"/>
      <c r="W399" s="81"/>
      <c r="X399" s="81"/>
      <c r="Y399" s="81"/>
      <c r="Z399" s="75" t="str">
        <f t="shared" si="24"/>
        <v/>
      </c>
      <c r="AA399" s="76">
        <f t="shared" si="27"/>
        <v>0</v>
      </c>
      <c r="AB399" s="76">
        <f t="shared" si="26"/>
        <v>0</v>
      </c>
      <c r="AC399" s="274"/>
      <c r="AD399" s="227"/>
      <c r="AE399" s="227"/>
      <c r="AF399" s="265"/>
      <c r="AG399" s="265"/>
      <c r="AH399" s="216"/>
      <c r="AI399" s="216"/>
      <c r="AJ399" s="258"/>
      <c r="AK399" s="258"/>
      <c r="AL399" s="258"/>
      <c r="AM399" s="207"/>
      <c r="AN399" s="207"/>
      <c r="AO399" s="207"/>
      <c r="AP399" s="207"/>
      <c r="AQ399" s="262"/>
      <c r="AR399" s="202"/>
    </row>
    <row r="400" spans="1:44" s="78" customFormat="1" ht="17.100000000000001" customHeight="1">
      <c r="A400" s="279"/>
      <c r="B400" s="282"/>
      <c r="C400" s="285"/>
      <c r="D400" s="282"/>
      <c r="E400" s="288"/>
      <c r="F400" s="282"/>
      <c r="G400" s="291"/>
      <c r="H400" s="194"/>
      <c r="I400" s="248"/>
      <c r="J400" s="250"/>
      <c r="K400" s="252"/>
      <c r="L400" s="252"/>
      <c r="M400" s="250"/>
      <c r="N400" s="265"/>
      <c r="O400" s="265"/>
      <c r="P400" s="269"/>
      <c r="Q400" s="252"/>
      <c r="R400" s="199"/>
      <c r="S400" s="79" t="s">
        <v>720</v>
      </c>
      <c r="T400" s="80"/>
      <c r="U400" s="81"/>
      <c r="V400" s="81"/>
      <c r="W400" s="81"/>
      <c r="X400" s="81"/>
      <c r="Y400" s="81"/>
      <c r="Z400" s="75" t="str">
        <f t="shared" si="24"/>
        <v/>
      </c>
      <c r="AA400" s="76">
        <f t="shared" si="27"/>
        <v>0</v>
      </c>
      <c r="AB400" s="76">
        <f t="shared" si="26"/>
        <v>0</v>
      </c>
      <c r="AC400" s="274"/>
      <c r="AD400" s="227"/>
      <c r="AE400" s="227"/>
      <c r="AF400" s="265"/>
      <c r="AG400" s="265"/>
      <c r="AH400" s="216"/>
      <c r="AI400" s="216"/>
      <c r="AJ400" s="258"/>
      <c r="AK400" s="258"/>
      <c r="AL400" s="258"/>
      <c r="AM400" s="207"/>
      <c r="AN400" s="207"/>
      <c r="AO400" s="207"/>
      <c r="AP400" s="207"/>
      <c r="AQ400" s="262"/>
      <c r="AR400" s="202"/>
    </row>
    <row r="401" spans="1:44" s="78" customFormat="1" ht="17.100000000000001" customHeight="1">
      <c r="A401" s="279"/>
      <c r="B401" s="282"/>
      <c r="C401" s="285"/>
      <c r="D401" s="282"/>
      <c r="E401" s="288"/>
      <c r="F401" s="282"/>
      <c r="G401" s="291"/>
      <c r="H401" s="194"/>
      <c r="I401" s="248"/>
      <c r="J401" s="250"/>
      <c r="K401" s="252"/>
      <c r="L401" s="252"/>
      <c r="M401" s="250"/>
      <c r="N401" s="265"/>
      <c r="O401" s="265"/>
      <c r="P401" s="269"/>
      <c r="Q401" s="252"/>
      <c r="R401" s="199"/>
      <c r="S401" s="79" t="s">
        <v>721</v>
      </c>
      <c r="T401" s="80"/>
      <c r="U401" s="81"/>
      <c r="V401" s="81"/>
      <c r="W401" s="81"/>
      <c r="X401" s="81"/>
      <c r="Y401" s="81"/>
      <c r="Z401" s="75" t="str">
        <f t="shared" si="24"/>
        <v/>
      </c>
      <c r="AA401" s="76">
        <f t="shared" si="27"/>
        <v>0</v>
      </c>
      <c r="AB401" s="76">
        <f t="shared" si="26"/>
        <v>0</v>
      </c>
      <c r="AC401" s="274"/>
      <c r="AD401" s="227"/>
      <c r="AE401" s="227"/>
      <c r="AF401" s="265"/>
      <c r="AG401" s="265"/>
      <c r="AH401" s="216"/>
      <c r="AI401" s="216"/>
      <c r="AJ401" s="258"/>
      <c r="AK401" s="258"/>
      <c r="AL401" s="258"/>
      <c r="AM401" s="207"/>
      <c r="AN401" s="207"/>
      <c r="AO401" s="207"/>
      <c r="AP401" s="207"/>
      <c r="AQ401" s="262"/>
      <c r="AR401" s="202"/>
    </row>
    <row r="402" spans="1:44" s="78" customFormat="1" ht="17.100000000000001" customHeight="1">
      <c r="A402" s="280"/>
      <c r="B402" s="283"/>
      <c r="C402" s="286"/>
      <c r="D402" s="283"/>
      <c r="E402" s="289"/>
      <c r="F402" s="283"/>
      <c r="G402" s="292"/>
      <c r="H402" s="195"/>
      <c r="I402" s="249"/>
      <c r="J402" s="251"/>
      <c r="K402" s="253"/>
      <c r="L402" s="253"/>
      <c r="M402" s="251"/>
      <c r="N402" s="266"/>
      <c r="O402" s="266"/>
      <c r="P402" s="270"/>
      <c r="Q402" s="253"/>
      <c r="R402" s="200"/>
      <c r="S402" s="82" t="s">
        <v>722</v>
      </c>
      <c r="T402" s="83"/>
      <c r="U402" s="84"/>
      <c r="V402" s="84"/>
      <c r="W402" s="84"/>
      <c r="X402" s="84"/>
      <c r="Y402" s="84"/>
      <c r="Z402" s="85" t="str">
        <f t="shared" si="24"/>
        <v/>
      </c>
      <c r="AA402" s="86">
        <f t="shared" si="27"/>
        <v>0</v>
      </c>
      <c r="AB402" s="86">
        <f t="shared" si="26"/>
        <v>0</v>
      </c>
      <c r="AC402" s="275"/>
      <c r="AD402" s="228"/>
      <c r="AE402" s="228"/>
      <c r="AF402" s="266"/>
      <c r="AG402" s="266"/>
      <c r="AH402" s="217"/>
      <c r="AI402" s="217"/>
      <c r="AJ402" s="259"/>
      <c r="AK402" s="259"/>
      <c r="AL402" s="259"/>
      <c r="AM402" s="208"/>
      <c r="AN402" s="208"/>
      <c r="AO402" s="208"/>
      <c r="AP402" s="208"/>
      <c r="AQ402" s="263"/>
      <c r="AR402" s="230"/>
    </row>
    <row r="403" spans="1:44" s="78" customFormat="1" ht="17.100000000000001" customHeight="1">
      <c r="A403" s="232" t="str">
        <f>IF(E403&lt;&gt;"",'Información General'!$D$15&amp;"_"&amp;+$A$1+16,"")</f>
        <v/>
      </c>
      <c r="B403" s="235"/>
      <c r="C403" s="238"/>
      <c r="D403" s="235"/>
      <c r="E403" s="241"/>
      <c r="F403" s="235"/>
      <c r="G403" s="244"/>
      <c r="H403" s="229"/>
      <c r="I403" s="247">
        <v>16.100000000000001</v>
      </c>
      <c r="J403" s="229"/>
      <c r="K403" s="221"/>
      <c r="L403" s="221"/>
      <c r="M403" s="229"/>
      <c r="N403" s="212"/>
      <c r="O403" s="212"/>
      <c r="P403" s="218" t="str">
        <f>IF(AND(N403&lt;&gt;"",O403&lt;&gt;""),IF(AND(N403&gt;5,O403&gt;5),"I",IF(AND(N403&lt;=5,O403&gt;5),"II",IF(AND(N403&gt;5,O403&lt;=5),"IV",IF(AND(N403&lt;=5,O403&lt;=5),"III")))),"")</f>
        <v/>
      </c>
      <c r="Q403" s="221"/>
      <c r="R403" s="222">
        <f>IF(Q403="SI",1,IF(Q403="NO",3,0))</f>
        <v>0</v>
      </c>
      <c r="S403" s="72" t="s">
        <v>723</v>
      </c>
      <c r="T403" s="73"/>
      <c r="U403" s="74"/>
      <c r="V403" s="74"/>
      <c r="W403" s="74"/>
      <c r="X403" s="74"/>
      <c r="Y403" s="74"/>
      <c r="Z403" s="87" t="str">
        <f t="shared" si="24"/>
        <v/>
      </c>
      <c r="AA403" s="77">
        <f>IF(Z403="Suficiente",1,0)</f>
        <v>0</v>
      </c>
      <c r="AB403" s="77">
        <f>IF(Z403="Deficiente",1,0)</f>
        <v>0</v>
      </c>
      <c r="AC403" s="223" t="str">
        <f>IF(SUM(R403:R427)&gt;=1,IF((SUM(R403:R427)/COUNTA(Q403:Q427))=1,IF(SUM(AA403:AA427)&gt;=1,IF(SUM(AA403:AA427)/(SUM(AA403:AA427)+SUM(AB403:AB427))=100%,"SI","NO"),"NO"),"NO"),"")</f>
        <v/>
      </c>
      <c r="AD403" s="226" t="str">
        <f>IF($N403=1,"b","")</f>
        <v/>
      </c>
      <c r="AE403" s="226" t="str">
        <f>IF($O403=1,"b","")</f>
        <v/>
      </c>
      <c r="AF403" s="212"/>
      <c r="AG403" s="212"/>
      <c r="AH403" s="215">
        <f>IF(OR($AD403="b",$AE403="b"),2,0)</f>
        <v>0</v>
      </c>
      <c r="AI403" s="215">
        <f>IF(AND($N403=1,$AF403=1,$O403=1,$AG403=1),1,0)</f>
        <v>0</v>
      </c>
      <c r="AJ403" s="203">
        <f>IF(AF403&lt;&gt;"",IF(AI403=1,1,IF(OR($AF403&gt;$N403,AND($AC403="SI",$AF403=$N403),AND($AC403="NO",$AF403&lt;&gt;$N403)),0,1)),0)</f>
        <v>0</v>
      </c>
      <c r="AK403" s="203">
        <f>IF(AG403&lt;&gt;"",IF(AI403=1,1,IF(OR(AG403&gt;O403,AND(AC403="SI",AG403=O403),AND(AC403="NO",AG403&lt;&gt;O403)),0,1)),0)</f>
        <v>0</v>
      </c>
      <c r="AL403" s="203">
        <f>IF(AC403&lt;&gt;"",(+AI403+AJ403+AK403),0)</f>
        <v>0</v>
      </c>
      <c r="AM403" s="206" t="str">
        <f>IF($AL403&gt;=2,IF(AND($AF403="",$AG403=""),"",IF(AND($AF403&gt;5,$AG403&gt;5),"I","")),"")</f>
        <v/>
      </c>
      <c r="AN403" s="206" t="str">
        <f>IF($AL403&gt;=2,IF(AND($AF403="",$AG403=""),"",IF(AND($AF403&lt;6,$AG403&gt;5),"II","")),"")</f>
        <v/>
      </c>
      <c r="AO403" s="206" t="str">
        <f>IF($AL403&gt;=2,IF(AND($AF403="",$AG403=""),"",IF(AND($AF403&lt;6,$AG403&lt;6),"III","")),"")</f>
        <v/>
      </c>
      <c r="AP403" s="206" t="str">
        <f>IF($AL403&gt;=2,IF(AND($AF403="",$AG403=""),"",IF(AND($AF403&gt;5,$AG403&lt;6),"IV","")),"")</f>
        <v/>
      </c>
      <c r="AQ403" s="209"/>
      <c r="AR403" s="255"/>
    </row>
    <row r="404" spans="1:44" s="78" customFormat="1" ht="17.100000000000001" customHeight="1">
      <c r="A404" s="233"/>
      <c r="B404" s="236"/>
      <c r="C404" s="239"/>
      <c r="D404" s="236"/>
      <c r="E404" s="242"/>
      <c r="F404" s="236"/>
      <c r="G404" s="245"/>
      <c r="H404" s="194"/>
      <c r="I404" s="192"/>
      <c r="J404" s="194"/>
      <c r="K404" s="196"/>
      <c r="L404" s="196"/>
      <c r="M404" s="194"/>
      <c r="N404" s="213"/>
      <c r="O404" s="213"/>
      <c r="P404" s="219"/>
      <c r="Q404" s="196"/>
      <c r="R404" s="199"/>
      <c r="S404" s="79" t="s">
        <v>724</v>
      </c>
      <c r="T404" s="80"/>
      <c r="U404" s="81"/>
      <c r="V404" s="81"/>
      <c r="W404" s="81"/>
      <c r="X404" s="81"/>
      <c r="Y404" s="81"/>
      <c r="Z404" s="75" t="str">
        <f t="shared" si="24"/>
        <v/>
      </c>
      <c r="AA404" s="76">
        <f t="shared" si="27"/>
        <v>0</v>
      </c>
      <c r="AB404" s="76">
        <f t="shared" ref="AB404:AB427" si="28">IF(Z404="Deficiente",1,0)</f>
        <v>0</v>
      </c>
      <c r="AC404" s="224"/>
      <c r="AD404" s="227"/>
      <c r="AE404" s="227"/>
      <c r="AF404" s="213"/>
      <c r="AG404" s="213"/>
      <c r="AH404" s="216"/>
      <c r="AI404" s="216"/>
      <c r="AJ404" s="204"/>
      <c r="AK404" s="204"/>
      <c r="AL404" s="204"/>
      <c r="AM404" s="207"/>
      <c r="AN404" s="207"/>
      <c r="AO404" s="207"/>
      <c r="AP404" s="207"/>
      <c r="AQ404" s="210"/>
      <c r="AR404" s="202"/>
    </row>
    <row r="405" spans="1:44" s="78" customFormat="1" ht="17.100000000000001" customHeight="1">
      <c r="A405" s="233"/>
      <c r="B405" s="236"/>
      <c r="C405" s="239"/>
      <c r="D405" s="236"/>
      <c r="E405" s="242"/>
      <c r="F405" s="236"/>
      <c r="G405" s="245"/>
      <c r="H405" s="194"/>
      <c r="I405" s="192"/>
      <c r="J405" s="194"/>
      <c r="K405" s="196"/>
      <c r="L405" s="196"/>
      <c r="M405" s="194"/>
      <c r="N405" s="213"/>
      <c r="O405" s="213"/>
      <c r="P405" s="219"/>
      <c r="Q405" s="196"/>
      <c r="R405" s="199"/>
      <c r="S405" s="79" t="s">
        <v>725</v>
      </c>
      <c r="T405" s="80"/>
      <c r="U405" s="81"/>
      <c r="V405" s="81"/>
      <c r="W405" s="81"/>
      <c r="X405" s="81"/>
      <c r="Y405" s="81"/>
      <c r="Z405" s="75" t="str">
        <f t="shared" si="24"/>
        <v/>
      </c>
      <c r="AA405" s="76">
        <f t="shared" si="27"/>
        <v>0</v>
      </c>
      <c r="AB405" s="76">
        <f t="shared" si="28"/>
        <v>0</v>
      </c>
      <c r="AC405" s="224"/>
      <c r="AD405" s="227"/>
      <c r="AE405" s="227"/>
      <c r="AF405" s="213"/>
      <c r="AG405" s="213"/>
      <c r="AH405" s="216"/>
      <c r="AI405" s="216"/>
      <c r="AJ405" s="204"/>
      <c r="AK405" s="204"/>
      <c r="AL405" s="204"/>
      <c r="AM405" s="207"/>
      <c r="AN405" s="207"/>
      <c r="AO405" s="207"/>
      <c r="AP405" s="207"/>
      <c r="AQ405" s="210"/>
      <c r="AR405" s="202"/>
    </row>
    <row r="406" spans="1:44" s="78" customFormat="1" ht="17.100000000000001" customHeight="1">
      <c r="A406" s="233"/>
      <c r="B406" s="236"/>
      <c r="C406" s="239"/>
      <c r="D406" s="236"/>
      <c r="E406" s="242"/>
      <c r="F406" s="236"/>
      <c r="G406" s="245"/>
      <c r="H406" s="194"/>
      <c r="I406" s="192"/>
      <c r="J406" s="194"/>
      <c r="K406" s="196"/>
      <c r="L406" s="196"/>
      <c r="M406" s="194"/>
      <c r="N406" s="213"/>
      <c r="O406" s="213"/>
      <c r="P406" s="219"/>
      <c r="Q406" s="196"/>
      <c r="R406" s="199"/>
      <c r="S406" s="79" t="s">
        <v>726</v>
      </c>
      <c r="T406" s="80"/>
      <c r="U406" s="81"/>
      <c r="V406" s="81"/>
      <c r="W406" s="81"/>
      <c r="X406" s="81"/>
      <c r="Y406" s="81"/>
      <c r="Z406" s="75" t="str">
        <f t="shared" si="24"/>
        <v/>
      </c>
      <c r="AA406" s="76">
        <f t="shared" si="27"/>
        <v>0</v>
      </c>
      <c r="AB406" s="76">
        <f t="shared" si="28"/>
        <v>0</v>
      </c>
      <c r="AC406" s="224"/>
      <c r="AD406" s="227"/>
      <c r="AE406" s="227"/>
      <c r="AF406" s="213"/>
      <c r="AG406" s="213"/>
      <c r="AH406" s="216"/>
      <c r="AI406" s="216"/>
      <c r="AJ406" s="204"/>
      <c r="AK406" s="204"/>
      <c r="AL406" s="204"/>
      <c r="AM406" s="207"/>
      <c r="AN406" s="207"/>
      <c r="AO406" s="207"/>
      <c r="AP406" s="207"/>
      <c r="AQ406" s="210"/>
      <c r="AR406" s="202"/>
    </row>
    <row r="407" spans="1:44" s="78" customFormat="1" ht="17.100000000000001" customHeight="1">
      <c r="A407" s="233"/>
      <c r="B407" s="236"/>
      <c r="C407" s="239"/>
      <c r="D407" s="236"/>
      <c r="E407" s="242"/>
      <c r="F407" s="236"/>
      <c r="G407" s="245"/>
      <c r="H407" s="194"/>
      <c r="I407" s="192"/>
      <c r="J407" s="194"/>
      <c r="K407" s="196"/>
      <c r="L407" s="196"/>
      <c r="M407" s="194"/>
      <c r="N407" s="213"/>
      <c r="O407" s="213"/>
      <c r="P407" s="219"/>
      <c r="Q407" s="196"/>
      <c r="R407" s="199"/>
      <c r="S407" s="79" t="s">
        <v>727</v>
      </c>
      <c r="T407" s="80"/>
      <c r="U407" s="81"/>
      <c r="V407" s="81"/>
      <c r="W407" s="81"/>
      <c r="X407" s="81"/>
      <c r="Y407" s="81"/>
      <c r="Z407" s="75" t="str">
        <f t="shared" si="24"/>
        <v/>
      </c>
      <c r="AA407" s="76">
        <f t="shared" si="27"/>
        <v>0</v>
      </c>
      <c r="AB407" s="76">
        <f t="shared" si="28"/>
        <v>0</v>
      </c>
      <c r="AC407" s="224"/>
      <c r="AD407" s="227"/>
      <c r="AE407" s="227"/>
      <c r="AF407" s="213"/>
      <c r="AG407" s="213"/>
      <c r="AH407" s="216"/>
      <c r="AI407" s="216"/>
      <c r="AJ407" s="204"/>
      <c r="AK407" s="204"/>
      <c r="AL407" s="204"/>
      <c r="AM407" s="207"/>
      <c r="AN407" s="207"/>
      <c r="AO407" s="207"/>
      <c r="AP407" s="207"/>
      <c r="AQ407" s="210"/>
      <c r="AR407" s="202"/>
    </row>
    <row r="408" spans="1:44" s="78" customFormat="1" ht="17.100000000000001" customHeight="1">
      <c r="A408" s="233"/>
      <c r="B408" s="236"/>
      <c r="C408" s="239"/>
      <c r="D408" s="236"/>
      <c r="E408" s="242"/>
      <c r="F408" s="236"/>
      <c r="G408" s="245"/>
      <c r="H408" s="194"/>
      <c r="I408" s="192">
        <v>16.2</v>
      </c>
      <c r="J408" s="194"/>
      <c r="K408" s="196"/>
      <c r="L408" s="196"/>
      <c r="M408" s="194"/>
      <c r="N408" s="213"/>
      <c r="O408" s="213"/>
      <c r="P408" s="219"/>
      <c r="Q408" s="196"/>
      <c r="R408" s="198">
        <f>IF(Q408="SI",1,IF(Q408="NO",3,0))</f>
        <v>0</v>
      </c>
      <c r="S408" s="79" t="s">
        <v>728</v>
      </c>
      <c r="T408" s="80"/>
      <c r="U408" s="81"/>
      <c r="V408" s="81"/>
      <c r="W408" s="81"/>
      <c r="X408" s="81"/>
      <c r="Y408" s="81"/>
      <c r="Z408" s="75" t="str">
        <f t="shared" si="24"/>
        <v/>
      </c>
      <c r="AA408" s="76">
        <f t="shared" si="27"/>
        <v>0</v>
      </c>
      <c r="AB408" s="76">
        <f t="shared" si="28"/>
        <v>0</v>
      </c>
      <c r="AC408" s="224"/>
      <c r="AD408" s="227"/>
      <c r="AE408" s="227"/>
      <c r="AF408" s="213"/>
      <c r="AG408" s="213"/>
      <c r="AH408" s="216"/>
      <c r="AI408" s="216"/>
      <c r="AJ408" s="204"/>
      <c r="AK408" s="204"/>
      <c r="AL408" s="204"/>
      <c r="AM408" s="207"/>
      <c r="AN408" s="207"/>
      <c r="AO408" s="207"/>
      <c r="AP408" s="207"/>
      <c r="AQ408" s="210"/>
      <c r="AR408" s="201"/>
    </row>
    <row r="409" spans="1:44" s="78" customFormat="1" ht="17.100000000000001" customHeight="1">
      <c r="A409" s="233"/>
      <c r="B409" s="236"/>
      <c r="C409" s="239"/>
      <c r="D409" s="236"/>
      <c r="E409" s="242"/>
      <c r="F409" s="236"/>
      <c r="G409" s="245"/>
      <c r="H409" s="194"/>
      <c r="I409" s="192"/>
      <c r="J409" s="194"/>
      <c r="K409" s="196"/>
      <c r="L409" s="196"/>
      <c r="M409" s="194"/>
      <c r="N409" s="213"/>
      <c r="O409" s="213"/>
      <c r="P409" s="219"/>
      <c r="Q409" s="196"/>
      <c r="R409" s="199"/>
      <c r="S409" s="79" t="s">
        <v>729</v>
      </c>
      <c r="T409" s="80"/>
      <c r="U409" s="81"/>
      <c r="V409" s="81"/>
      <c r="W409" s="81"/>
      <c r="X409" s="81"/>
      <c r="Y409" s="81"/>
      <c r="Z409" s="75" t="str">
        <f t="shared" si="24"/>
        <v/>
      </c>
      <c r="AA409" s="76">
        <f t="shared" si="27"/>
        <v>0</v>
      </c>
      <c r="AB409" s="76">
        <f t="shared" si="28"/>
        <v>0</v>
      </c>
      <c r="AC409" s="224"/>
      <c r="AD409" s="227"/>
      <c r="AE409" s="227"/>
      <c r="AF409" s="213"/>
      <c r="AG409" s="213"/>
      <c r="AH409" s="216"/>
      <c r="AI409" s="216"/>
      <c r="AJ409" s="204"/>
      <c r="AK409" s="204"/>
      <c r="AL409" s="204"/>
      <c r="AM409" s="207"/>
      <c r="AN409" s="207"/>
      <c r="AO409" s="207"/>
      <c r="AP409" s="207"/>
      <c r="AQ409" s="210"/>
      <c r="AR409" s="202"/>
    </row>
    <row r="410" spans="1:44" s="78" customFormat="1" ht="17.100000000000001" customHeight="1">
      <c r="A410" s="233"/>
      <c r="B410" s="236"/>
      <c r="C410" s="239"/>
      <c r="D410" s="236"/>
      <c r="E410" s="242"/>
      <c r="F410" s="236"/>
      <c r="G410" s="245"/>
      <c r="H410" s="194"/>
      <c r="I410" s="192"/>
      <c r="J410" s="194"/>
      <c r="K410" s="196"/>
      <c r="L410" s="196"/>
      <c r="M410" s="194"/>
      <c r="N410" s="213"/>
      <c r="O410" s="213"/>
      <c r="P410" s="219"/>
      <c r="Q410" s="196"/>
      <c r="R410" s="199"/>
      <c r="S410" s="79" t="s">
        <v>730</v>
      </c>
      <c r="T410" s="80"/>
      <c r="U410" s="81"/>
      <c r="V410" s="81"/>
      <c r="W410" s="81"/>
      <c r="X410" s="81"/>
      <c r="Y410" s="81"/>
      <c r="Z410" s="75" t="str">
        <f t="shared" si="24"/>
        <v/>
      </c>
      <c r="AA410" s="76">
        <f t="shared" si="27"/>
        <v>0</v>
      </c>
      <c r="AB410" s="76">
        <f t="shared" si="28"/>
        <v>0</v>
      </c>
      <c r="AC410" s="224"/>
      <c r="AD410" s="227"/>
      <c r="AE410" s="227"/>
      <c r="AF410" s="213"/>
      <c r="AG410" s="213"/>
      <c r="AH410" s="216"/>
      <c r="AI410" s="216"/>
      <c r="AJ410" s="204"/>
      <c r="AK410" s="204"/>
      <c r="AL410" s="204"/>
      <c r="AM410" s="207"/>
      <c r="AN410" s="207"/>
      <c r="AO410" s="207"/>
      <c r="AP410" s="207"/>
      <c r="AQ410" s="210"/>
      <c r="AR410" s="202"/>
    </row>
    <row r="411" spans="1:44" s="78" customFormat="1" ht="17.100000000000001" customHeight="1">
      <c r="A411" s="233"/>
      <c r="B411" s="236"/>
      <c r="C411" s="239"/>
      <c r="D411" s="236"/>
      <c r="E411" s="242"/>
      <c r="F411" s="236"/>
      <c r="G411" s="245"/>
      <c r="H411" s="194"/>
      <c r="I411" s="192"/>
      <c r="J411" s="194"/>
      <c r="K411" s="196"/>
      <c r="L411" s="196"/>
      <c r="M411" s="194"/>
      <c r="N411" s="213"/>
      <c r="O411" s="213"/>
      <c r="P411" s="219"/>
      <c r="Q411" s="196"/>
      <c r="R411" s="199"/>
      <c r="S411" s="79" t="s">
        <v>731</v>
      </c>
      <c r="T411" s="80"/>
      <c r="U411" s="81"/>
      <c r="V411" s="81"/>
      <c r="W411" s="81"/>
      <c r="X411" s="81"/>
      <c r="Y411" s="81"/>
      <c r="Z411" s="75" t="str">
        <f t="shared" si="24"/>
        <v/>
      </c>
      <c r="AA411" s="76">
        <f t="shared" si="27"/>
        <v>0</v>
      </c>
      <c r="AB411" s="76">
        <f t="shared" si="28"/>
        <v>0</v>
      </c>
      <c r="AC411" s="224"/>
      <c r="AD411" s="227"/>
      <c r="AE411" s="227"/>
      <c r="AF411" s="213"/>
      <c r="AG411" s="213"/>
      <c r="AH411" s="216"/>
      <c r="AI411" s="216"/>
      <c r="AJ411" s="204"/>
      <c r="AK411" s="204"/>
      <c r="AL411" s="204"/>
      <c r="AM411" s="207"/>
      <c r="AN411" s="207"/>
      <c r="AO411" s="207"/>
      <c r="AP411" s="207"/>
      <c r="AQ411" s="210"/>
      <c r="AR411" s="202"/>
    </row>
    <row r="412" spans="1:44" s="78" customFormat="1" ht="17.100000000000001" customHeight="1">
      <c r="A412" s="233"/>
      <c r="B412" s="236"/>
      <c r="C412" s="239"/>
      <c r="D412" s="236"/>
      <c r="E412" s="242"/>
      <c r="F412" s="236"/>
      <c r="G412" s="245"/>
      <c r="H412" s="194"/>
      <c r="I412" s="192"/>
      <c r="J412" s="194"/>
      <c r="K412" s="196"/>
      <c r="L412" s="196"/>
      <c r="M412" s="194"/>
      <c r="N412" s="213"/>
      <c r="O412" s="213"/>
      <c r="P412" s="219"/>
      <c r="Q412" s="196"/>
      <c r="R412" s="199"/>
      <c r="S412" s="79" t="s">
        <v>732</v>
      </c>
      <c r="T412" s="80"/>
      <c r="U412" s="81"/>
      <c r="V412" s="81"/>
      <c r="W412" s="81"/>
      <c r="X412" s="81"/>
      <c r="Y412" s="81"/>
      <c r="Z412" s="75" t="str">
        <f t="shared" si="24"/>
        <v/>
      </c>
      <c r="AA412" s="76">
        <f t="shared" si="27"/>
        <v>0</v>
      </c>
      <c r="AB412" s="76">
        <f t="shared" si="28"/>
        <v>0</v>
      </c>
      <c r="AC412" s="224"/>
      <c r="AD412" s="227"/>
      <c r="AE412" s="227"/>
      <c r="AF412" s="213"/>
      <c r="AG412" s="213"/>
      <c r="AH412" s="216"/>
      <c r="AI412" s="216"/>
      <c r="AJ412" s="204"/>
      <c r="AK412" s="204"/>
      <c r="AL412" s="204"/>
      <c r="AM412" s="207"/>
      <c r="AN412" s="207"/>
      <c r="AO412" s="207"/>
      <c r="AP412" s="207"/>
      <c r="AQ412" s="210"/>
      <c r="AR412" s="202"/>
    </row>
    <row r="413" spans="1:44" s="78" customFormat="1" ht="17.100000000000001" customHeight="1">
      <c r="A413" s="233"/>
      <c r="B413" s="236"/>
      <c r="C413" s="239"/>
      <c r="D413" s="236"/>
      <c r="E413" s="242"/>
      <c r="F413" s="236"/>
      <c r="G413" s="245"/>
      <c r="H413" s="194"/>
      <c r="I413" s="192">
        <v>16.3</v>
      </c>
      <c r="J413" s="194"/>
      <c r="K413" s="196"/>
      <c r="L413" s="196"/>
      <c r="M413" s="194"/>
      <c r="N413" s="213"/>
      <c r="O413" s="213"/>
      <c r="P413" s="219"/>
      <c r="Q413" s="196"/>
      <c r="R413" s="198">
        <f>IF(Q413="SI",1,IF(Q413="NO",3,0))</f>
        <v>0</v>
      </c>
      <c r="S413" s="79" t="s">
        <v>733</v>
      </c>
      <c r="T413" s="80"/>
      <c r="U413" s="81"/>
      <c r="V413" s="81"/>
      <c r="W413" s="81"/>
      <c r="X413" s="81"/>
      <c r="Y413" s="81"/>
      <c r="Z413" s="75" t="str">
        <f t="shared" ref="Z413:Z476" si="29">IF($T413&lt;&gt;"",IF(AND(V413="SI",W413="SI",X413="SI",Y413="SI"),"Suficiente",IF(OR(V413="NO",W413="NO",X413="NO",Y413="NO"),"Deficiente",IF(OR(V413="",W413="",X413="",Y413=""),"Falta Valorar el Control",""))),"")</f>
        <v/>
      </c>
      <c r="AA413" s="76">
        <f t="shared" si="27"/>
        <v>0</v>
      </c>
      <c r="AB413" s="76">
        <f t="shared" si="28"/>
        <v>0</v>
      </c>
      <c r="AC413" s="224"/>
      <c r="AD413" s="227"/>
      <c r="AE413" s="227"/>
      <c r="AF413" s="213"/>
      <c r="AG413" s="213"/>
      <c r="AH413" s="216"/>
      <c r="AI413" s="216"/>
      <c r="AJ413" s="204"/>
      <c r="AK413" s="204"/>
      <c r="AL413" s="204"/>
      <c r="AM413" s="207"/>
      <c r="AN413" s="207"/>
      <c r="AO413" s="207"/>
      <c r="AP413" s="207"/>
      <c r="AQ413" s="210"/>
      <c r="AR413" s="201"/>
    </row>
    <row r="414" spans="1:44" s="78" customFormat="1" ht="17.100000000000001" customHeight="1">
      <c r="A414" s="233"/>
      <c r="B414" s="236"/>
      <c r="C414" s="239"/>
      <c r="D414" s="236"/>
      <c r="E414" s="242"/>
      <c r="F414" s="236"/>
      <c r="G414" s="245"/>
      <c r="H414" s="194"/>
      <c r="I414" s="192"/>
      <c r="J414" s="194"/>
      <c r="K414" s="196"/>
      <c r="L414" s="196"/>
      <c r="M414" s="194"/>
      <c r="N414" s="213"/>
      <c r="O414" s="213"/>
      <c r="P414" s="219"/>
      <c r="Q414" s="196"/>
      <c r="R414" s="199"/>
      <c r="S414" s="79" t="s">
        <v>734</v>
      </c>
      <c r="T414" s="80"/>
      <c r="U414" s="81"/>
      <c r="V414" s="81"/>
      <c r="W414" s="81"/>
      <c r="X414" s="81"/>
      <c r="Y414" s="81"/>
      <c r="Z414" s="75" t="str">
        <f t="shared" si="29"/>
        <v/>
      </c>
      <c r="AA414" s="76">
        <f t="shared" si="27"/>
        <v>0</v>
      </c>
      <c r="AB414" s="76">
        <f t="shared" si="28"/>
        <v>0</v>
      </c>
      <c r="AC414" s="224"/>
      <c r="AD414" s="227"/>
      <c r="AE414" s="227"/>
      <c r="AF414" s="213"/>
      <c r="AG414" s="213"/>
      <c r="AH414" s="216"/>
      <c r="AI414" s="216"/>
      <c r="AJ414" s="204"/>
      <c r="AK414" s="204"/>
      <c r="AL414" s="204"/>
      <c r="AM414" s="207"/>
      <c r="AN414" s="207"/>
      <c r="AO414" s="207"/>
      <c r="AP414" s="207"/>
      <c r="AQ414" s="210"/>
      <c r="AR414" s="202"/>
    </row>
    <row r="415" spans="1:44" s="78" customFormat="1" ht="17.100000000000001" customHeight="1">
      <c r="A415" s="233"/>
      <c r="B415" s="236"/>
      <c r="C415" s="239"/>
      <c r="D415" s="236"/>
      <c r="E415" s="242"/>
      <c r="F415" s="236"/>
      <c r="G415" s="245"/>
      <c r="H415" s="194"/>
      <c r="I415" s="192"/>
      <c r="J415" s="194"/>
      <c r="K415" s="196"/>
      <c r="L415" s="196"/>
      <c r="M415" s="194"/>
      <c r="N415" s="213"/>
      <c r="O415" s="213"/>
      <c r="P415" s="219"/>
      <c r="Q415" s="196"/>
      <c r="R415" s="199"/>
      <c r="S415" s="79" t="s">
        <v>735</v>
      </c>
      <c r="T415" s="80"/>
      <c r="U415" s="81"/>
      <c r="V415" s="81"/>
      <c r="W415" s="81"/>
      <c r="X415" s="81"/>
      <c r="Y415" s="81"/>
      <c r="Z415" s="75" t="str">
        <f t="shared" si="29"/>
        <v/>
      </c>
      <c r="AA415" s="76">
        <f t="shared" si="27"/>
        <v>0</v>
      </c>
      <c r="AB415" s="76">
        <f t="shared" si="28"/>
        <v>0</v>
      </c>
      <c r="AC415" s="224"/>
      <c r="AD415" s="227"/>
      <c r="AE415" s="227"/>
      <c r="AF415" s="213"/>
      <c r="AG415" s="213"/>
      <c r="AH415" s="216"/>
      <c r="AI415" s="216"/>
      <c r="AJ415" s="204"/>
      <c r="AK415" s="204"/>
      <c r="AL415" s="204"/>
      <c r="AM415" s="207"/>
      <c r="AN415" s="207"/>
      <c r="AO415" s="207"/>
      <c r="AP415" s="207"/>
      <c r="AQ415" s="210"/>
      <c r="AR415" s="202"/>
    </row>
    <row r="416" spans="1:44" s="78" customFormat="1" ht="17.100000000000001" customHeight="1">
      <c r="A416" s="233"/>
      <c r="B416" s="236"/>
      <c r="C416" s="239"/>
      <c r="D416" s="236"/>
      <c r="E416" s="242"/>
      <c r="F416" s="236"/>
      <c r="G416" s="245"/>
      <c r="H416" s="194"/>
      <c r="I416" s="192"/>
      <c r="J416" s="194"/>
      <c r="K416" s="196"/>
      <c r="L416" s="196"/>
      <c r="M416" s="194"/>
      <c r="N416" s="213"/>
      <c r="O416" s="213"/>
      <c r="P416" s="219"/>
      <c r="Q416" s="196"/>
      <c r="R416" s="199"/>
      <c r="S416" s="79" t="s">
        <v>736</v>
      </c>
      <c r="T416" s="80"/>
      <c r="U416" s="81"/>
      <c r="V416" s="81"/>
      <c r="W416" s="81"/>
      <c r="X416" s="81"/>
      <c r="Y416" s="81"/>
      <c r="Z416" s="75" t="str">
        <f t="shared" si="29"/>
        <v/>
      </c>
      <c r="AA416" s="76">
        <f t="shared" si="27"/>
        <v>0</v>
      </c>
      <c r="AB416" s="76">
        <f t="shared" si="28"/>
        <v>0</v>
      </c>
      <c r="AC416" s="224"/>
      <c r="AD416" s="227"/>
      <c r="AE416" s="227"/>
      <c r="AF416" s="213"/>
      <c r="AG416" s="213"/>
      <c r="AH416" s="216"/>
      <c r="AI416" s="216"/>
      <c r="AJ416" s="204"/>
      <c r="AK416" s="204"/>
      <c r="AL416" s="204"/>
      <c r="AM416" s="207"/>
      <c r="AN416" s="207"/>
      <c r="AO416" s="207"/>
      <c r="AP416" s="207"/>
      <c r="AQ416" s="210"/>
      <c r="AR416" s="202"/>
    </row>
    <row r="417" spans="1:44" s="78" customFormat="1" ht="17.100000000000001" customHeight="1">
      <c r="A417" s="233"/>
      <c r="B417" s="236"/>
      <c r="C417" s="239"/>
      <c r="D417" s="236"/>
      <c r="E417" s="242"/>
      <c r="F417" s="236"/>
      <c r="G417" s="245"/>
      <c r="H417" s="194"/>
      <c r="I417" s="192"/>
      <c r="J417" s="194"/>
      <c r="K417" s="196"/>
      <c r="L417" s="196"/>
      <c r="M417" s="194"/>
      <c r="N417" s="213"/>
      <c r="O417" s="213"/>
      <c r="P417" s="219"/>
      <c r="Q417" s="196"/>
      <c r="R417" s="199"/>
      <c r="S417" s="79" t="s">
        <v>737</v>
      </c>
      <c r="T417" s="80"/>
      <c r="U417" s="81"/>
      <c r="V417" s="81"/>
      <c r="W417" s="81"/>
      <c r="X417" s="81"/>
      <c r="Y417" s="81"/>
      <c r="Z417" s="75" t="str">
        <f t="shared" si="29"/>
        <v/>
      </c>
      <c r="AA417" s="76">
        <f t="shared" si="27"/>
        <v>0</v>
      </c>
      <c r="AB417" s="76">
        <f t="shared" si="28"/>
        <v>0</v>
      </c>
      <c r="AC417" s="224"/>
      <c r="AD417" s="227"/>
      <c r="AE417" s="227"/>
      <c r="AF417" s="213"/>
      <c r="AG417" s="213"/>
      <c r="AH417" s="216"/>
      <c r="AI417" s="216"/>
      <c r="AJ417" s="204"/>
      <c r="AK417" s="204"/>
      <c r="AL417" s="204"/>
      <c r="AM417" s="207"/>
      <c r="AN417" s="207"/>
      <c r="AO417" s="207"/>
      <c r="AP417" s="207"/>
      <c r="AQ417" s="210"/>
      <c r="AR417" s="202"/>
    </row>
    <row r="418" spans="1:44" s="78" customFormat="1" ht="17.100000000000001" customHeight="1">
      <c r="A418" s="233"/>
      <c r="B418" s="236"/>
      <c r="C418" s="239"/>
      <c r="D418" s="236"/>
      <c r="E418" s="242"/>
      <c r="F418" s="236"/>
      <c r="G418" s="245"/>
      <c r="H418" s="194"/>
      <c r="I418" s="192">
        <v>16.399999999999999</v>
      </c>
      <c r="J418" s="194"/>
      <c r="K418" s="196"/>
      <c r="L418" s="196"/>
      <c r="M418" s="194"/>
      <c r="N418" s="213"/>
      <c r="O418" s="213"/>
      <c r="P418" s="219"/>
      <c r="Q418" s="196"/>
      <c r="R418" s="198">
        <f>IF(Q418="SI",1,IF(Q418="NO",3,0))</f>
        <v>0</v>
      </c>
      <c r="S418" s="79" t="s">
        <v>738</v>
      </c>
      <c r="T418" s="80"/>
      <c r="U418" s="81"/>
      <c r="V418" s="81"/>
      <c r="W418" s="81"/>
      <c r="X418" s="81"/>
      <c r="Y418" s="81"/>
      <c r="Z418" s="75" t="str">
        <f t="shared" si="29"/>
        <v/>
      </c>
      <c r="AA418" s="76">
        <f t="shared" si="27"/>
        <v>0</v>
      </c>
      <c r="AB418" s="76">
        <f t="shared" si="28"/>
        <v>0</v>
      </c>
      <c r="AC418" s="224"/>
      <c r="AD418" s="227"/>
      <c r="AE418" s="227"/>
      <c r="AF418" s="213"/>
      <c r="AG418" s="213"/>
      <c r="AH418" s="216"/>
      <c r="AI418" s="216"/>
      <c r="AJ418" s="204"/>
      <c r="AK418" s="204"/>
      <c r="AL418" s="204"/>
      <c r="AM418" s="207"/>
      <c r="AN418" s="207"/>
      <c r="AO418" s="207"/>
      <c r="AP418" s="207"/>
      <c r="AQ418" s="210"/>
      <c r="AR418" s="201"/>
    </row>
    <row r="419" spans="1:44" s="78" customFormat="1" ht="17.100000000000001" customHeight="1">
      <c r="A419" s="233"/>
      <c r="B419" s="236"/>
      <c r="C419" s="239"/>
      <c r="D419" s="236"/>
      <c r="E419" s="242"/>
      <c r="F419" s="236"/>
      <c r="G419" s="245"/>
      <c r="H419" s="194"/>
      <c r="I419" s="192"/>
      <c r="J419" s="194"/>
      <c r="K419" s="196"/>
      <c r="L419" s="196"/>
      <c r="M419" s="194"/>
      <c r="N419" s="213"/>
      <c r="O419" s="213"/>
      <c r="P419" s="219"/>
      <c r="Q419" s="196"/>
      <c r="R419" s="199"/>
      <c r="S419" s="79" t="s">
        <v>739</v>
      </c>
      <c r="T419" s="80"/>
      <c r="U419" s="81"/>
      <c r="V419" s="81"/>
      <c r="W419" s="81"/>
      <c r="X419" s="81"/>
      <c r="Y419" s="81"/>
      <c r="Z419" s="75" t="str">
        <f t="shared" si="29"/>
        <v/>
      </c>
      <c r="AA419" s="76">
        <f t="shared" si="27"/>
        <v>0</v>
      </c>
      <c r="AB419" s="76">
        <f t="shared" si="28"/>
        <v>0</v>
      </c>
      <c r="AC419" s="224"/>
      <c r="AD419" s="227"/>
      <c r="AE419" s="227"/>
      <c r="AF419" s="213"/>
      <c r="AG419" s="213"/>
      <c r="AH419" s="216"/>
      <c r="AI419" s="216"/>
      <c r="AJ419" s="204"/>
      <c r="AK419" s="204"/>
      <c r="AL419" s="204"/>
      <c r="AM419" s="207"/>
      <c r="AN419" s="207"/>
      <c r="AO419" s="207"/>
      <c r="AP419" s="207"/>
      <c r="AQ419" s="210"/>
      <c r="AR419" s="202"/>
    </row>
    <row r="420" spans="1:44" s="78" customFormat="1" ht="17.100000000000001" customHeight="1">
      <c r="A420" s="233"/>
      <c r="B420" s="236"/>
      <c r="C420" s="239"/>
      <c r="D420" s="236"/>
      <c r="E420" s="242"/>
      <c r="F420" s="236"/>
      <c r="G420" s="245"/>
      <c r="H420" s="194"/>
      <c r="I420" s="192"/>
      <c r="J420" s="194"/>
      <c r="K420" s="196"/>
      <c r="L420" s="196"/>
      <c r="M420" s="194"/>
      <c r="N420" s="213"/>
      <c r="O420" s="213"/>
      <c r="P420" s="219"/>
      <c r="Q420" s="196"/>
      <c r="R420" s="199"/>
      <c r="S420" s="79" t="s">
        <v>740</v>
      </c>
      <c r="T420" s="80"/>
      <c r="U420" s="81"/>
      <c r="V420" s="81"/>
      <c r="W420" s="81"/>
      <c r="X420" s="81"/>
      <c r="Y420" s="81"/>
      <c r="Z420" s="75" t="str">
        <f t="shared" si="29"/>
        <v/>
      </c>
      <c r="AA420" s="76">
        <f t="shared" si="27"/>
        <v>0</v>
      </c>
      <c r="AB420" s="76">
        <f t="shared" si="28"/>
        <v>0</v>
      </c>
      <c r="AC420" s="224"/>
      <c r="AD420" s="227"/>
      <c r="AE420" s="227"/>
      <c r="AF420" s="213"/>
      <c r="AG420" s="213"/>
      <c r="AH420" s="216"/>
      <c r="AI420" s="216"/>
      <c r="AJ420" s="204"/>
      <c r="AK420" s="204"/>
      <c r="AL420" s="204"/>
      <c r="AM420" s="207"/>
      <c r="AN420" s="207"/>
      <c r="AO420" s="207"/>
      <c r="AP420" s="207"/>
      <c r="AQ420" s="210"/>
      <c r="AR420" s="202"/>
    </row>
    <row r="421" spans="1:44" s="78" customFormat="1" ht="17.100000000000001" customHeight="1">
      <c r="A421" s="233"/>
      <c r="B421" s="236"/>
      <c r="C421" s="239"/>
      <c r="D421" s="236"/>
      <c r="E421" s="242"/>
      <c r="F421" s="236"/>
      <c r="G421" s="245"/>
      <c r="H421" s="194"/>
      <c r="I421" s="192"/>
      <c r="J421" s="194"/>
      <c r="K421" s="196"/>
      <c r="L421" s="196"/>
      <c r="M421" s="194"/>
      <c r="N421" s="213"/>
      <c r="O421" s="213"/>
      <c r="P421" s="219"/>
      <c r="Q421" s="196"/>
      <c r="R421" s="199"/>
      <c r="S421" s="79" t="s">
        <v>741</v>
      </c>
      <c r="T421" s="80"/>
      <c r="U421" s="81"/>
      <c r="V421" s="81"/>
      <c r="W421" s="81"/>
      <c r="X421" s="81"/>
      <c r="Y421" s="81"/>
      <c r="Z421" s="75" t="str">
        <f t="shared" si="29"/>
        <v/>
      </c>
      <c r="AA421" s="76">
        <f t="shared" si="27"/>
        <v>0</v>
      </c>
      <c r="AB421" s="76">
        <f t="shared" si="28"/>
        <v>0</v>
      </c>
      <c r="AC421" s="224"/>
      <c r="AD421" s="227"/>
      <c r="AE421" s="227"/>
      <c r="AF421" s="213"/>
      <c r="AG421" s="213"/>
      <c r="AH421" s="216"/>
      <c r="AI421" s="216"/>
      <c r="AJ421" s="204"/>
      <c r="AK421" s="204"/>
      <c r="AL421" s="204"/>
      <c r="AM421" s="207"/>
      <c r="AN421" s="207"/>
      <c r="AO421" s="207"/>
      <c r="AP421" s="207"/>
      <c r="AQ421" s="210"/>
      <c r="AR421" s="202"/>
    </row>
    <row r="422" spans="1:44" s="78" customFormat="1" ht="17.100000000000001" customHeight="1">
      <c r="A422" s="233"/>
      <c r="B422" s="236"/>
      <c r="C422" s="239"/>
      <c r="D422" s="236"/>
      <c r="E422" s="242"/>
      <c r="F422" s="236"/>
      <c r="G422" s="245"/>
      <c r="H422" s="194"/>
      <c r="I422" s="192"/>
      <c r="J422" s="194"/>
      <c r="K422" s="196"/>
      <c r="L422" s="196"/>
      <c r="M422" s="194"/>
      <c r="N422" s="213"/>
      <c r="O422" s="213"/>
      <c r="P422" s="219"/>
      <c r="Q422" s="196"/>
      <c r="R422" s="199"/>
      <c r="S422" s="79" t="s">
        <v>742</v>
      </c>
      <c r="T422" s="80"/>
      <c r="U422" s="81"/>
      <c r="V422" s="81"/>
      <c r="W422" s="81"/>
      <c r="X422" s="81"/>
      <c r="Y422" s="81"/>
      <c r="Z422" s="75" t="str">
        <f t="shared" si="29"/>
        <v/>
      </c>
      <c r="AA422" s="76">
        <f t="shared" si="27"/>
        <v>0</v>
      </c>
      <c r="AB422" s="76">
        <f t="shared" si="28"/>
        <v>0</v>
      </c>
      <c r="AC422" s="224"/>
      <c r="AD422" s="227"/>
      <c r="AE422" s="227"/>
      <c r="AF422" s="213"/>
      <c r="AG422" s="213"/>
      <c r="AH422" s="216"/>
      <c r="AI422" s="216"/>
      <c r="AJ422" s="204"/>
      <c r="AK422" s="204"/>
      <c r="AL422" s="204"/>
      <c r="AM422" s="207"/>
      <c r="AN422" s="207"/>
      <c r="AO422" s="207"/>
      <c r="AP422" s="207"/>
      <c r="AQ422" s="210"/>
      <c r="AR422" s="202"/>
    </row>
    <row r="423" spans="1:44" s="78" customFormat="1" ht="17.100000000000001" customHeight="1">
      <c r="A423" s="233"/>
      <c r="B423" s="236"/>
      <c r="C423" s="239"/>
      <c r="D423" s="236"/>
      <c r="E423" s="242"/>
      <c r="F423" s="236"/>
      <c r="G423" s="245"/>
      <c r="H423" s="194"/>
      <c r="I423" s="192">
        <v>16.5</v>
      </c>
      <c r="J423" s="194"/>
      <c r="K423" s="196"/>
      <c r="L423" s="196"/>
      <c r="M423" s="194"/>
      <c r="N423" s="213"/>
      <c r="O423" s="213"/>
      <c r="P423" s="219"/>
      <c r="Q423" s="196"/>
      <c r="R423" s="198">
        <f>IF(Q423="SI",1,IF(Q423="NO",3,0))</f>
        <v>0</v>
      </c>
      <c r="S423" s="79" t="s">
        <v>743</v>
      </c>
      <c r="T423" s="80"/>
      <c r="U423" s="81"/>
      <c r="V423" s="81"/>
      <c r="W423" s="81"/>
      <c r="X423" s="81"/>
      <c r="Y423" s="81"/>
      <c r="Z423" s="75" t="str">
        <f t="shared" si="29"/>
        <v/>
      </c>
      <c r="AA423" s="76">
        <f t="shared" si="27"/>
        <v>0</v>
      </c>
      <c r="AB423" s="76">
        <f t="shared" si="28"/>
        <v>0</v>
      </c>
      <c r="AC423" s="224"/>
      <c r="AD423" s="227"/>
      <c r="AE423" s="227"/>
      <c r="AF423" s="213"/>
      <c r="AG423" s="213"/>
      <c r="AH423" s="216"/>
      <c r="AI423" s="216"/>
      <c r="AJ423" s="204"/>
      <c r="AK423" s="204"/>
      <c r="AL423" s="204"/>
      <c r="AM423" s="207"/>
      <c r="AN423" s="207"/>
      <c r="AO423" s="207"/>
      <c r="AP423" s="207"/>
      <c r="AQ423" s="210"/>
      <c r="AR423" s="201"/>
    </row>
    <row r="424" spans="1:44" s="78" customFormat="1" ht="17.100000000000001" customHeight="1">
      <c r="A424" s="233"/>
      <c r="B424" s="236"/>
      <c r="C424" s="239"/>
      <c r="D424" s="236"/>
      <c r="E424" s="242"/>
      <c r="F424" s="236"/>
      <c r="G424" s="245"/>
      <c r="H424" s="194"/>
      <c r="I424" s="192"/>
      <c r="J424" s="194"/>
      <c r="K424" s="196"/>
      <c r="L424" s="196"/>
      <c r="M424" s="194"/>
      <c r="N424" s="213"/>
      <c r="O424" s="213"/>
      <c r="P424" s="219"/>
      <c r="Q424" s="196"/>
      <c r="R424" s="199"/>
      <c r="S424" s="79" t="s">
        <v>744</v>
      </c>
      <c r="T424" s="80"/>
      <c r="U424" s="81"/>
      <c r="V424" s="81"/>
      <c r="W424" s="81"/>
      <c r="X424" s="81"/>
      <c r="Y424" s="81"/>
      <c r="Z424" s="75" t="str">
        <f t="shared" si="29"/>
        <v/>
      </c>
      <c r="AA424" s="76">
        <f t="shared" si="27"/>
        <v>0</v>
      </c>
      <c r="AB424" s="76">
        <f t="shared" si="28"/>
        <v>0</v>
      </c>
      <c r="AC424" s="224"/>
      <c r="AD424" s="227"/>
      <c r="AE424" s="227"/>
      <c r="AF424" s="213"/>
      <c r="AG424" s="213"/>
      <c r="AH424" s="216"/>
      <c r="AI424" s="216"/>
      <c r="AJ424" s="204"/>
      <c r="AK424" s="204"/>
      <c r="AL424" s="204"/>
      <c r="AM424" s="207"/>
      <c r="AN424" s="207"/>
      <c r="AO424" s="207"/>
      <c r="AP424" s="207"/>
      <c r="AQ424" s="210"/>
      <c r="AR424" s="202"/>
    </row>
    <row r="425" spans="1:44" s="78" customFormat="1" ht="17.100000000000001" customHeight="1">
      <c r="A425" s="233"/>
      <c r="B425" s="236"/>
      <c r="C425" s="239"/>
      <c r="D425" s="236"/>
      <c r="E425" s="242"/>
      <c r="F425" s="236"/>
      <c r="G425" s="245"/>
      <c r="H425" s="194"/>
      <c r="I425" s="192"/>
      <c r="J425" s="194"/>
      <c r="K425" s="196"/>
      <c r="L425" s="196"/>
      <c r="M425" s="194"/>
      <c r="N425" s="213"/>
      <c r="O425" s="213"/>
      <c r="P425" s="219"/>
      <c r="Q425" s="196"/>
      <c r="R425" s="199"/>
      <c r="S425" s="79" t="s">
        <v>745</v>
      </c>
      <c r="T425" s="80"/>
      <c r="U425" s="81"/>
      <c r="V425" s="81"/>
      <c r="W425" s="81"/>
      <c r="X425" s="81"/>
      <c r="Y425" s="81"/>
      <c r="Z425" s="75" t="str">
        <f t="shared" si="29"/>
        <v/>
      </c>
      <c r="AA425" s="76">
        <f t="shared" si="27"/>
        <v>0</v>
      </c>
      <c r="AB425" s="76">
        <f t="shared" si="28"/>
        <v>0</v>
      </c>
      <c r="AC425" s="224"/>
      <c r="AD425" s="227"/>
      <c r="AE425" s="227"/>
      <c r="AF425" s="213"/>
      <c r="AG425" s="213"/>
      <c r="AH425" s="216"/>
      <c r="AI425" s="216"/>
      <c r="AJ425" s="204"/>
      <c r="AK425" s="204"/>
      <c r="AL425" s="204"/>
      <c r="AM425" s="207"/>
      <c r="AN425" s="207"/>
      <c r="AO425" s="207"/>
      <c r="AP425" s="207"/>
      <c r="AQ425" s="210"/>
      <c r="AR425" s="202"/>
    </row>
    <row r="426" spans="1:44" s="78" customFormat="1" ht="17.100000000000001" customHeight="1">
      <c r="A426" s="233"/>
      <c r="B426" s="236"/>
      <c r="C426" s="239"/>
      <c r="D426" s="236"/>
      <c r="E426" s="242"/>
      <c r="F426" s="236"/>
      <c r="G426" s="245"/>
      <c r="H426" s="194"/>
      <c r="I426" s="192"/>
      <c r="J426" s="194"/>
      <c r="K426" s="196"/>
      <c r="L426" s="196"/>
      <c r="M426" s="194"/>
      <c r="N426" s="213"/>
      <c r="O426" s="213"/>
      <c r="P426" s="219"/>
      <c r="Q426" s="196"/>
      <c r="R426" s="199"/>
      <c r="S426" s="79" t="s">
        <v>746</v>
      </c>
      <c r="T426" s="80"/>
      <c r="U426" s="81"/>
      <c r="V426" s="81"/>
      <c r="W426" s="81"/>
      <c r="X426" s="81"/>
      <c r="Y426" s="81"/>
      <c r="Z426" s="75" t="str">
        <f t="shared" si="29"/>
        <v/>
      </c>
      <c r="AA426" s="76">
        <f t="shared" si="27"/>
        <v>0</v>
      </c>
      <c r="AB426" s="76">
        <f t="shared" si="28"/>
        <v>0</v>
      </c>
      <c r="AC426" s="224"/>
      <c r="AD426" s="227"/>
      <c r="AE426" s="227"/>
      <c r="AF426" s="213"/>
      <c r="AG426" s="213"/>
      <c r="AH426" s="216"/>
      <c r="AI426" s="216"/>
      <c r="AJ426" s="204"/>
      <c r="AK426" s="204"/>
      <c r="AL426" s="204"/>
      <c r="AM426" s="207"/>
      <c r="AN426" s="207"/>
      <c r="AO426" s="207"/>
      <c r="AP426" s="207"/>
      <c r="AQ426" s="210"/>
      <c r="AR426" s="202"/>
    </row>
    <row r="427" spans="1:44" s="78" customFormat="1" ht="17.100000000000001" customHeight="1">
      <c r="A427" s="234"/>
      <c r="B427" s="237"/>
      <c r="C427" s="240"/>
      <c r="D427" s="237"/>
      <c r="E427" s="243"/>
      <c r="F427" s="237"/>
      <c r="G427" s="246"/>
      <c r="H427" s="195"/>
      <c r="I427" s="193"/>
      <c r="J427" s="195"/>
      <c r="K427" s="197"/>
      <c r="L427" s="197"/>
      <c r="M427" s="195"/>
      <c r="N427" s="214"/>
      <c r="O427" s="214"/>
      <c r="P427" s="220"/>
      <c r="Q427" s="197"/>
      <c r="R427" s="200"/>
      <c r="S427" s="82" t="s">
        <v>747</v>
      </c>
      <c r="T427" s="83"/>
      <c r="U427" s="84"/>
      <c r="V427" s="84"/>
      <c r="W427" s="84"/>
      <c r="X427" s="84"/>
      <c r="Y427" s="84"/>
      <c r="Z427" s="85" t="str">
        <f t="shared" si="29"/>
        <v/>
      </c>
      <c r="AA427" s="86">
        <f t="shared" si="27"/>
        <v>0</v>
      </c>
      <c r="AB427" s="86">
        <f t="shared" si="28"/>
        <v>0</v>
      </c>
      <c r="AC427" s="225"/>
      <c r="AD427" s="228"/>
      <c r="AE427" s="228"/>
      <c r="AF427" s="214"/>
      <c r="AG427" s="214"/>
      <c r="AH427" s="217"/>
      <c r="AI427" s="217"/>
      <c r="AJ427" s="205"/>
      <c r="AK427" s="205"/>
      <c r="AL427" s="205"/>
      <c r="AM427" s="208"/>
      <c r="AN427" s="208"/>
      <c r="AO427" s="208"/>
      <c r="AP427" s="208"/>
      <c r="AQ427" s="211"/>
      <c r="AR427" s="230"/>
    </row>
    <row r="428" spans="1:44" s="78" customFormat="1" ht="17.100000000000001" customHeight="1">
      <c r="A428" s="278" t="str">
        <f>IF(E428&lt;&gt;"",'Información General'!$D$15&amp;"_"&amp;+$A$1+17,"")</f>
        <v/>
      </c>
      <c r="B428" s="281"/>
      <c r="C428" s="284"/>
      <c r="D428" s="281"/>
      <c r="E428" s="287"/>
      <c r="F428" s="281"/>
      <c r="G428" s="290"/>
      <c r="H428" s="229"/>
      <c r="I428" s="293">
        <v>17.100000000000001</v>
      </c>
      <c r="J428" s="277"/>
      <c r="K428" s="271"/>
      <c r="L428" s="271"/>
      <c r="M428" s="277"/>
      <c r="N428" s="264"/>
      <c r="O428" s="264"/>
      <c r="P428" s="268" t="str">
        <f>IF(AND(N428&lt;&gt;"",O428&lt;&gt;""),IF(AND(N428&gt;5,O428&gt;5),"I",IF(AND(N428&lt;=5,O428&gt;5),"II",IF(AND(N428&gt;5,O428&lt;=5),"IV",IF(AND(N428&lt;=5,O428&lt;=5),"III")))),"")</f>
        <v/>
      </c>
      <c r="Q428" s="271"/>
      <c r="R428" s="272">
        <f>IF(Q428="SI",1,IF(Q428="NO",3,0))</f>
        <v>0</v>
      </c>
      <c r="S428" s="72" t="s">
        <v>748</v>
      </c>
      <c r="T428" s="73"/>
      <c r="U428" s="74"/>
      <c r="V428" s="74"/>
      <c r="W428" s="74"/>
      <c r="X428" s="74"/>
      <c r="Y428" s="74"/>
      <c r="Z428" s="87" t="str">
        <f t="shared" si="29"/>
        <v/>
      </c>
      <c r="AA428" s="77">
        <f>IF(Z428="Suficiente",1,0)</f>
        <v>0</v>
      </c>
      <c r="AB428" s="77">
        <f>IF(Z428="Deficiente",1,0)</f>
        <v>0</v>
      </c>
      <c r="AC428" s="273" t="str">
        <f>IF(SUM(R428:R452)&gt;=1,IF((SUM(R428:R452)/COUNTA(Q428:Q452))=1,IF(SUM(AA428:AA452)&gt;=1,IF(SUM(AA428:AA452)/(SUM(AA428:AA452)+SUM(AB428:AB452))=100%,"SI","NO"),"NO"),"NO"),"")</f>
        <v/>
      </c>
      <c r="AD428" s="276" t="str">
        <f>IF($N428=1,"b","")</f>
        <v/>
      </c>
      <c r="AE428" s="276" t="str">
        <f>IF($O428=1,"b","")</f>
        <v/>
      </c>
      <c r="AF428" s="264"/>
      <c r="AG428" s="264"/>
      <c r="AH428" s="267">
        <f>IF(OR($AD428="b",$AE428="b"),2,0)</f>
        <v>0</v>
      </c>
      <c r="AI428" s="267">
        <f>IF(AND($N428=1,$AF428=1,$O428=1,$AG428=1),1,0)</f>
        <v>0</v>
      </c>
      <c r="AJ428" s="257">
        <f>IF(AF428&lt;&gt;"",IF(AI428=1,1,IF(OR($AF428&gt;$N428,AND($AC428="SI",$AF428=$N428),AND($AC428="NO",$AF428&lt;&gt;$N428)),0,1)),0)</f>
        <v>0</v>
      </c>
      <c r="AK428" s="257">
        <f>IF(AG428&lt;&gt;"",IF(AI428=1,1,IF(OR(AG428&gt;O428,AND(AC428="SI",AG428=O428),AND(AC428="NO",AG428&lt;&gt;O428)),0,1)),0)</f>
        <v>0</v>
      </c>
      <c r="AL428" s="257">
        <f>IF(AC428&lt;&gt;"",(+AI428+AJ428+AK428),0)</f>
        <v>0</v>
      </c>
      <c r="AM428" s="260" t="str">
        <f>IF($AL428&gt;=2,IF(AND($AF428="",$AG428=""),"",IF(AND($AF428&gt;5,$AG428&gt;5),"I","")),"")</f>
        <v/>
      </c>
      <c r="AN428" s="260" t="str">
        <f>IF($AL428&gt;=2,IF(AND($AF428="",$AG428=""),"",IF(AND($AF428&lt;6,$AG428&gt;5),"II","")),"")</f>
        <v/>
      </c>
      <c r="AO428" s="260" t="str">
        <f>IF($AL428&gt;=2,IF(AND($AF428="",$AG428=""),"",IF(AND($AF428&lt;6,$AG428&lt;6),"III","")),"")</f>
        <v/>
      </c>
      <c r="AP428" s="260" t="str">
        <f>IF($AL428&gt;=2,IF(AND($AF428="",$AG428=""),"",IF(AND($AF428&gt;5,$AG428&lt;6),"IV","")),"")</f>
        <v/>
      </c>
      <c r="AQ428" s="261"/>
      <c r="AR428" s="256"/>
    </row>
    <row r="429" spans="1:44" s="78" customFormat="1" ht="17.100000000000001" customHeight="1">
      <c r="A429" s="279"/>
      <c r="B429" s="282"/>
      <c r="C429" s="285"/>
      <c r="D429" s="282"/>
      <c r="E429" s="288"/>
      <c r="F429" s="282"/>
      <c r="G429" s="291"/>
      <c r="H429" s="194"/>
      <c r="I429" s="248"/>
      <c r="J429" s="250"/>
      <c r="K429" s="252"/>
      <c r="L429" s="252"/>
      <c r="M429" s="250"/>
      <c r="N429" s="265"/>
      <c r="O429" s="265"/>
      <c r="P429" s="269"/>
      <c r="Q429" s="252"/>
      <c r="R429" s="199"/>
      <c r="S429" s="79" t="s">
        <v>749</v>
      </c>
      <c r="T429" s="80"/>
      <c r="U429" s="81"/>
      <c r="V429" s="81"/>
      <c r="W429" s="81"/>
      <c r="X429" s="81"/>
      <c r="Y429" s="81"/>
      <c r="Z429" s="75" t="str">
        <f t="shared" si="29"/>
        <v/>
      </c>
      <c r="AA429" s="76">
        <f t="shared" ref="AA429:AA492" si="30">IF(Z429="Suficiente",1,0)</f>
        <v>0</v>
      </c>
      <c r="AB429" s="76">
        <f t="shared" ref="AB429:AB452" si="31">IF(Z429="Deficiente",1,0)</f>
        <v>0</v>
      </c>
      <c r="AC429" s="274"/>
      <c r="AD429" s="227"/>
      <c r="AE429" s="227"/>
      <c r="AF429" s="265"/>
      <c r="AG429" s="265"/>
      <c r="AH429" s="216"/>
      <c r="AI429" s="216"/>
      <c r="AJ429" s="258"/>
      <c r="AK429" s="258"/>
      <c r="AL429" s="258"/>
      <c r="AM429" s="207"/>
      <c r="AN429" s="207"/>
      <c r="AO429" s="207"/>
      <c r="AP429" s="207"/>
      <c r="AQ429" s="262"/>
      <c r="AR429" s="202"/>
    </row>
    <row r="430" spans="1:44" s="78" customFormat="1" ht="17.100000000000001" customHeight="1">
      <c r="A430" s="279"/>
      <c r="B430" s="282"/>
      <c r="C430" s="285"/>
      <c r="D430" s="282"/>
      <c r="E430" s="288"/>
      <c r="F430" s="282"/>
      <c r="G430" s="291"/>
      <c r="H430" s="194"/>
      <c r="I430" s="248"/>
      <c r="J430" s="250"/>
      <c r="K430" s="252"/>
      <c r="L430" s="252"/>
      <c r="M430" s="250"/>
      <c r="N430" s="265"/>
      <c r="O430" s="265"/>
      <c r="P430" s="269"/>
      <c r="Q430" s="252"/>
      <c r="R430" s="199"/>
      <c r="S430" s="79" t="s">
        <v>750</v>
      </c>
      <c r="T430" s="80"/>
      <c r="U430" s="81"/>
      <c r="V430" s="81"/>
      <c r="W430" s="81"/>
      <c r="X430" s="81"/>
      <c r="Y430" s="81"/>
      <c r="Z430" s="75" t="str">
        <f t="shared" si="29"/>
        <v/>
      </c>
      <c r="AA430" s="76">
        <f t="shared" si="30"/>
        <v>0</v>
      </c>
      <c r="AB430" s="76">
        <f t="shared" si="31"/>
        <v>0</v>
      </c>
      <c r="AC430" s="274"/>
      <c r="AD430" s="227"/>
      <c r="AE430" s="227"/>
      <c r="AF430" s="265"/>
      <c r="AG430" s="265"/>
      <c r="AH430" s="216"/>
      <c r="AI430" s="216"/>
      <c r="AJ430" s="258"/>
      <c r="AK430" s="258"/>
      <c r="AL430" s="258"/>
      <c r="AM430" s="207"/>
      <c r="AN430" s="207"/>
      <c r="AO430" s="207"/>
      <c r="AP430" s="207"/>
      <c r="AQ430" s="262"/>
      <c r="AR430" s="202"/>
    </row>
    <row r="431" spans="1:44" s="78" customFormat="1" ht="17.100000000000001" customHeight="1">
      <c r="A431" s="279"/>
      <c r="B431" s="282"/>
      <c r="C431" s="285"/>
      <c r="D431" s="282"/>
      <c r="E431" s="288"/>
      <c r="F431" s="282"/>
      <c r="G431" s="291"/>
      <c r="H431" s="194"/>
      <c r="I431" s="248"/>
      <c r="J431" s="250"/>
      <c r="K431" s="252"/>
      <c r="L431" s="252"/>
      <c r="M431" s="250"/>
      <c r="N431" s="265"/>
      <c r="O431" s="265"/>
      <c r="P431" s="269"/>
      <c r="Q431" s="252"/>
      <c r="R431" s="199"/>
      <c r="S431" s="79" t="s">
        <v>751</v>
      </c>
      <c r="T431" s="80"/>
      <c r="U431" s="81"/>
      <c r="V431" s="81"/>
      <c r="W431" s="81"/>
      <c r="X431" s="81"/>
      <c r="Y431" s="81"/>
      <c r="Z431" s="75" t="str">
        <f t="shared" si="29"/>
        <v/>
      </c>
      <c r="AA431" s="76">
        <f t="shared" si="30"/>
        <v>0</v>
      </c>
      <c r="AB431" s="76">
        <f t="shared" si="31"/>
        <v>0</v>
      </c>
      <c r="AC431" s="274"/>
      <c r="AD431" s="227"/>
      <c r="AE431" s="227"/>
      <c r="AF431" s="265"/>
      <c r="AG431" s="265"/>
      <c r="AH431" s="216"/>
      <c r="AI431" s="216"/>
      <c r="AJ431" s="258"/>
      <c r="AK431" s="258"/>
      <c r="AL431" s="258"/>
      <c r="AM431" s="207"/>
      <c r="AN431" s="207"/>
      <c r="AO431" s="207"/>
      <c r="AP431" s="207"/>
      <c r="AQ431" s="262"/>
      <c r="AR431" s="202"/>
    </row>
    <row r="432" spans="1:44" s="78" customFormat="1" ht="17.100000000000001" customHeight="1">
      <c r="A432" s="279"/>
      <c r="B432" s="282"/>
      <c r="C432" s="285"/>
      <c r="D432" s="282"/>
      <c r="E432" s="288"/>
      <c r="F432" s="282"/>
      <c r="G432" s="291"/>
      <c r="H432" s="194"/>
      <c r="I432" s="248"/>
      <c r="J432" s="250"/>
      <c r="K432" s="252"/>
      <c r="L432" s="252"/>
      <c r="M432" s="250"/>
      <c r="N432" s="265"/>
      <c r="O432" s="265"/>
      <c r="P432" s="269"/>
      <c r="Q432" s="252"/>
      <c r="R432" s="199"/>
      <c r="S432" s="79" t="s">
        <v>752</v>
      </c>
      <c r="T432" s="80"/>
      <c r="U432" s="81"/>
      <c r="V432" s="81"/>
      <c r="W432" s="81"/>
      <c r="X432" s="81"/>
      <c r="Y432" s="81"/>
      <c r="Z432" s="75" t="str">
        <f t="shared" si="29"/>
        <v/>
      </c>
      <c r="AA432" s="76">
        <f t="shared" si="30"/>
        <v>0</v>
      </c>
      <c r="AB432" s="76">
        <f t="shared" si="31"/>
        <v>0</v>
      </c>
      <c r="AC432" s="274"/>
      <c r="AD432" s="227"/>
      <c r="AE432" s="227"/>
      <c r="AF432" s="265"/>
      <c r="AG432" s="265"/>
      <c r="AH432" s="216"/>
      <c r="AI432" s="216"/>
      <c r="AJ432" s="258"/>
      <c r="AK432" s="258"/>
      <c r="AL432" s="258"/>
      <c r="AM432" s="207"/>
      <c r="AN432" s="207"/>
      <c r="AO432" s="207"/>
      <c r="AP432" s="207"/>
      <c r="AQ432" s="262"/>
      <c r="AR432" s="202"/>
    </row>
    <row r="433" spans="1:44" s="78" customFormat="1" ht="17.100000000000001" customHeight="1">
      <c r="A433" s="279"/>
      <c r="B433" s="282"/>
      <c r="C433" s="285"/>
      <c r="D433" s="282"/>
      <c r="E433" s="288"/>
      <c r="F433" s="282"/>
      <c r="G433" s="291"/>
      <c r="H433" s="194"/>
      <c r="I433" s="248">
        <v>17.2</v>
      </c>
      <c r="J433" s="250"/>
      <c r="K433" s="252"/>
      <c r="L433" s="252"/>
      <c r="M433" s="250"/>
      <c r="N433" s="265"/>
      <c r="O433" s="265"/>
      <c r="P433" s="269"/>
      <c r="Q433" s="252"/>
      <c r="R433" s="254">
        <f>IF(Q433="SI",1,IF(Q433="NO",3,0))</f>
        <v>0</v>
      </c>
      <c r="S433" s="79" t="s">
        <v>753</v>
      </c>
      <c r="T433" s="80"/>
      <c r="U433" s="81"/>
      <c r="V433" s="81"/>
      <c r="W433" s="81"/>
      <c r="X433" s="81"/>
      <c r="Y433" s="81"/>
      <c r="Z433" s="75" t="str">
        <f t="shared" si="29"/>
        <v/>
      </c>
      <c r="AA433" s="76">
        <f t="shared" si="30"/>
        <v>0</v>
      </c>
      <c r="AB433" s="76">
        <f t="shared" si="31"/>
        <v>0</v>
      </c>
      <c r="AC433" s="274"/>
      <c r="AD433" s="227"/>
      <c r="AE433" s="227"/>
      <c r="AF433" s="265"/>
      <c r="AG433" s="265"/>
      <c r="AH433" s="216"/>
      <c r="AI433" s="216"/>
      <c r="AJ433" s="258"/>
      <c r="AK433" s="258"/>
      <c r="AL433" s="258"/>
      <c r="AM433" s="207"/>
      <c r="AN433" s="207"/>
      <c r="AO433" s="207"/>
      <c r="AP433" s="207"/>
      <c r="AQ433" s="262"/>
      <c r="AR433" s="231"/>
    </row>
    <row r="434" spans="1:44" s="78" customFormat="1" ht="17.100000000000001" customHeight="1">
      <c r="A434" s="279"/>
      <c r="B434" s="282"/>
      <c r="C434" s="285"/>
      <c r="D434" s="282"/>
      <c r="E434" s="288"/>
      <c r="F434" s="282"/>
      <c r="G434" s="291"/>
      <c r="H434" s="194"/>
      <c r="I434" s="248"/>
      <c r="J434" s="250"/>
      <c r="K434" s="252"/>
      <c r="L434" s="252"/>
      <c r="M434" s="250"/>
      <c r="N434" s="265"/>
      <c r="O434" s="265"/>
      <c r="P434" s="269"/>
      <c r="Q434" s="252"/>
      <c r="R434" s="199"/>
      <c r="S434" s="79" t="s">
        <v>754</v>
      </c>
      <c r="T434" s="80"/>
      <c r="U434" s="81"/>
      <c r="V434" s="81"/>
      <c r="W434" s="81"/>
      <c r="X434" s="81"/>
      <c r="Y434" s="81"/>
      <c r="Z434" s="75" t="str">
        <f t="shared" si="29"/>
        <v/>
      </c>
      <c r="AA434" s="76">
        <f t="shared" si="30"/>
        <v>0</v>
      </c>
      <c r="AB434" s="76">
        <f t="shared" si="31"/>
        <v>0</v>
      </c>
      <c r="AC434" s="274"/>
      <c r="AD434" s="227"/>
      <c r="AE434" s="227"/>
      <c r="AF434" s="265"/>
      <c r="AG434" s="265"/>
      <c r="AH434" s="216"/>
      <c r="AI434" s="216"/>
      <c r="AJ434" s="258"/>
      <c r="AK434" s="258"/>
      <c r="AL434" s="258"/>
      <c r="AM434" s="207"/>
      <c r="AN434" s="207"/>
      <c r="AO434" s="207"/>
      <c r="AP434" s="207"/>
      <c r="AQ434" s="262"/>
      <c r="AR434" s="202"/>
    </row>
    <row r="435" spans="1:44" s="78" customFormat="1" ht="17.100000000000001" customHeight="1">
      <c r="A435" s="279"/>
      <c r="B435" s="282"/>
      <c r="C435" s="285"/>
      <c r="D435" s="282"/>
      <c r="E435" s="288"/>
      <c r="F435" s="282"/>
      <c r="G435" s="291"/>
      <c r="H435" s="194"/>
      <c r="I435" s="248"/>
      <c r="J435" s="250"/>
      <c r="K435" s="252"/>
      <c r="L435" s="252"/>
      <c r="M435" s="250"/>
      <c r="N435" s="265"/>
      <c r="O435" s="265"/>
      <c r="P435" s="269"/>
      <c r="Q435" s="252"/>
      <c r="R435" s="199"/>
      <c r="S435" s="79" t="s">
        <v>755</v>
      </c>
      <c r="T435" s="80"/>
      <c r="U435" s="81"/>
      <c r="V435" s="81"/>
      <c r="W435" s="81"/>
      <c r="X435" s="81"/>
      <c r="Y435" s="81"/>
      <c r="Z435" s="75" t="str">
        <f t="shared" si="29"/>
        <v/>
      </c>
      <c r="AA435" s="76">
        <f t="shared" si="30"/>
        <v>0</v>
      </c>
      <c r="AB435" s="76">
        <f t="shared" si="31"/>
        <v>0</v>
      </c>
      <c r="AC435" s="274"/>
      <c r="AD435" s="227"/>
      <c r="AE435" s="227"/>
      <c r="AF435" s="265"/>
      <c r="AG435" s="265"/>
      <c r="AH435" s="216"/>
      <c r="AI435" s="216"/>
      <c r="AJ435" s="258"/>
      <c r="AK435" s="258"/>
      <c r="AL435" s="258"/>
      <c r="AM435" s="207"/>
      <c r="AN435" s="207"/>
      <c r="AO435" s="207"/>
      <c r="AP435" s="207"/>
      <c r="AQ435" s="262"/>
      <c r="AR435" s="202"/>
    </row>
    <row r="436" spans="1:44" s="78" customFormat="1" ht="17.100000000000001" customHeight="1">
      <c r="A436" s="279"/>
      <c r="B436" s="282"/>
      <c r="C436" s="285"/>
      <c r="D436" s="282"/>
      <c r="E436" s="288"/>
      <c r="F436" s="282"/>
      <c r="G436" s="291"/>
      <c r="H436" s="194"/>
      <c r="I436" s="248"/>
      <c r="J436" s="250"/>
      <c r="K436" s="252"/>
      <c r="L436" s="252"/>
      <c r="M436" s="250"/>
      <c r="N436" s="265"/>
      <c r="O436" s="265"/>
      <c r="P436" s="269"/>
      <c r="Q436" s="252"/>
      <c r="R436" s="199"/>
      <c r="S436" s="79" t="s">
        <v>756</v>
      </c>
      <c r="T436" s="80"/>
      <c r="U436" s="81"/>
      <c r="V436" s="81"/>
      <c r="W436" s="81"/>
      <c r="X436" s="81"/>
      <c r="Y436" s="81"/>
      <c r="Z436" s="75" t="str">
        <f t="shared" si="29"/>
        <v/>
      </c>
      <c r="AA436" s="76">
        <f t="shared" si="30"/>
        <v>0</v>
      </c>
      <c r="AB436" s="76">
        <f t="shared" si="31"/>
        <v>0</v>
      </c>
      <c r="AC436" s="274"/>
      <c r="AD436" s="227"/>
      <c r="AE436" s="227"/>
      <c r="AF436" s="265"/>
      <c r="AG436" s="265"/>
      <c r="AH436" s="216"/>
      <c r="AI436" s="216"/>
      <c r="AJ436" s="258"/>
      <c r="AK436" s="258"/>
      <c r="AL436" s="258"/>
      <c r="AM436" s="207"/>
      <c r="AN436" s="207"/>
      <c r="AO436" s="207"/>
      <c r="AP436" s="207"/>
      <c r="AQ436" s="262"/>
      <c r="AR436" s="202"/>
    </row>
    <row r="437" spans="1:44" s="78" customFormat="1" ht="17.100000000000001" customHeight="1">
      <c r="A437" s="279"/>
      <c r="B437" s="282"/>
      <c r="C437" s="285"/>
      <c r="D437" s="282"/>
      <c r="E437" s="288"/>
      <c r="F437" s="282"/>
      <c r="G437" s="291"/>
      <c r="H437" s="194"/>
      <c r="I437" s="248"/>
      <c r="J437" s="250"/>
      <c r="K437" s="252"/>
      <c r="L437" s="252"/>
      <c r="M437" s="250"/>
      <c r="N437" s="265"/>
      <c r="O437" s="265"/>
      <c r="P437" s="269"/>
      <c r="Q437" s="252"/>
      <c r="R437" s="199"/>
      <c r="S437" s="79" t="s">
        <v>757</v>
      </c>
      <c r="T437" s="80"/>
      <c r="U437" s="81"/>
      <c r="V437" s="81"/>
      <c r="W437" s="81"/>
      <c r="X437" s="81"/>
      <c r="Y437" s="81"/>
      <c r="Z437" s="75" t="str">
        <f t="shared" si="29"/>
        <v/>
      </c>
      <c r="AA437" s="76">
        <f t="shared" si="30"/>
        <v>0</v>
      </c>
      <c r="AB437" s="76">
        <f t="shared" si="31"/>
        <v>0</v>
      </c>
      <c r="AC437" s="274"/>
      <c r="AD437" s="227"/>
      <c r="AE437" s="227"/>
      <c r="AF437" s="265"/>
      <c r="AG437" s="265"/>
      <c r="AH437" s="216"/>
      <c r="AI437" s="216"/>
      <c r="AJ437" s="258"/>
      <c r="AK437" s="258"/>
      <c r="AL437" s="258"/>
      <c r="AM437" s="207"/>
      <c r="AN437" s="207"/>
      <c r="AO437" s="207"/>
      <c r="AP437" s="207"/>
      <c r="AQ437" s="262"/>
      <c r="AR437" s="202"/>
    </row>
    <row r="438" spans="1:44" s="78" customFormat="1" ht="17.100000000000001" customHeight="1">
      <c r="A438" s="279"/>
      <c r="B438" s="282"/>
      <c r="C438" s="285"/>
      <c r="D438" s="282"/>
      <c r="E438" s="288"/>
      <c r="F438" s="282"/>
      <c r="G438" s="291"/>
      <c r="H438" s="194"/>
      <c r="I438" s="248">
        <v>17.3</v>
      </c>
      <c r="J438" s="250"/>
      <c r="K438" s="252"/>
      <c r="L438" s="252"/>
      <c r="M438" s="250"/>
      <c r="N438" s="265"/>
      <c r="O438" s="265"/>
      <c r="P438" s="269"/>
      <c r="Q438" s="252"/>
      <c r="R438" s="254">
        <f>IF(Q438="SI",1,IF(Q438="NO",3,0))</f>
        <v>0</v>
      </c>
      <c r="S438" s="79" t="s">
        <v>758</v>
      </c>
      <c r="T438" s="80"/>
      <c r="U438" s="81"/>
      <c r="V438" s="81"/>
      <c r="W438" s="81"/>
      <c r="X438" s="81"/>
      <c r="Y438" s="81"/>
      <c r="Z438" s="75" t="str">
        <f t="shared" si="29"/>
        <v/>
      </c>
      <c r="AA438" s="76">
        <f t="shared" si="30"/>
        <v>0</v>
      </c>
      <c r="AB438" s="76">
        <f t="shared" si="31"/>
        <v>0</v>
      </c>
      <c r="AC438" s="274"/>
      <c r="AD438" s="227"/>
      <c r="AE438" s="227"/>
      <c r="AF438" s="265"/>
      <c r="AG438" s="265"/>
      <c r="AH438" s="216"/>
      <c r="AI438" s="216"/>
      <c r="AJ438" s="258"/>
      <c r="AK438" s="258"/>
      <c r="AL438" s="258"/>
      <c r="AM438" s="207"/>
      <c r="AN438" s="207"/>
      <c r="AO438" s="207"/>
      <c r="AP438" s="207"/>
      <c r="AQ438" s="262"/>
      <c r="AR438" s="231"/>
    </row>
    <row r="439" spans="1:44" s="78" customFormat="1" ht="17.100000000000001" customHeight="1">
      <c r="A439" s="279"/>
      <c r="B439" s="282"/>
      <c r="C439" s="285"/>
      <c r="D439" s="282"/>
      <c r="E439" s="288"/>
      <c r="F439" s="282"/>
      <c r="G439" s="291"/>
      <c r="H439" s="194"/>
      <c r="I439" s="248"/>
      <c r="J439" s="250"/>
      <c r="K439" s="252"/>
      <c r="L439" s="252"/>
      <c r="M439" s="250"/>
      <c r="N439" s="265"/>
      <c r="O439" s="265"/>
      <c r="P439" s="269"/>
      <c r="Q439" s="252"/>
      <c r="R439" s="199"/>
      <c r="S439" s="79" t="s">
        <v>759</v>
      </c>
      <c r="T439" s="80"/>
      <c r="U439" s="81"/>
      <c r="V439" s="81"/>
      <c r="W439" s="81"/>
      <c r="X439" s="81"/>
      <c r="Y439" s="81"/>
      <c r="Z439" s="75" t="str">
        <f t="shared" si="29"/>
        <v/>
      </c>
      <c r="AA439" s="76">
        <f t="shared" si="30"/>
        <v>0</v>
      </c>
      <c r="AB439" s="76">
        <f t="shared" si="31"/>
        <v>0</v>
      </c>
      <c r="AC439" s="274"/>
      <c r="AD439" s="227"/>
      <c r="AE439" s="227"/>
      <c r="AF439" s="265"/>
      <c r="AG439" s="265"/>
      <c r="AH439" s="216"/>
      <c r="AI439" s="216"/>
      <c r="AJ439" s="258"/>
      <c r="AK439" s="258"/>
      <c r="AL439" s="258"/>
      <c r="AM439" s="207"/>
      <c r="AN439" s="207"/>
      <c r="AO439" s="207"/>
      <c r="AP439" s="207"/>
      <c r="AQ439" s="262"/>
      <c r="AR439" s="202"/>
    </row>
    <row r="440" spans="1:44" s="78" customFormat="1" ht="17.100000000000001" customHeight="1">
      <c r="A440" s="279"/>
      <c r="B440" s="282"/>
      <c r="C440" s="285"/>
      <c r="D440" s="282"/>
      <c r="E440" s="288"/>
      <c r="F440" s="282"/>
      <c r="G440" s="291"/>
      <c r="H440" s="194"/>
      <c r="I440" s="248"/>
      <c r="J440" s="250"/>
      <c r="K440" s="252"/>
      <c r="L440" s="252"/>
      <c r="M440" s="250"/>
      <c r="N440" s="265"/>
      <c r="O440" s="265"/>
      <c r="P440" s="269"/>
      <c r="Q440" s="252"/>
      <c r="R440" s="199"/>
      <c r="S440" s="79" t="s">
        <v>760</v>
      </c>
      <c r="T440" s="80"/>
      <c r="U440" s="81"/>
      <c r="V440" s="81"/>
      <c r="W440" s="81"/>
      <c r="X440" s="81"/>
      <c r="Y440" s="81"/>
      <c r="Z440" s="75" t="str">
        <f t="shared" si="29"/>
        <v/>
      </c>
      <c r="AA440" s="76">
        <f t="shared" si="30"/>
        <v>0</v>
      </c>
      <c r="AB440" s="76">
        <f t="shared" si="31"/>
        <v>0</v>
      </c>
      <c r="AC440" s="274"/>
      <c r="AD440" s="227"/>
      <c r="AE440" s="227"/>
      <c r="AF440" s="265"/>
      <c r="AG440" s="265"/>
      <c r="AH440" s="216"/>
      <c r="AI440" s="216"/>
      <c r="AJ440" s="258"/>
      <c r="AK440" s="258"/>
      <c r="AL440" s="258"/>
      <c r="AM440" s="207"/>
      <c r="AN440" s="207"/>
      <c r="AO440" s="207"/>
      <c r="AP440" s="207"/>
      <c r="AQ440" s="262"/>
      <c r="AR440" s="202"/>
    </row>
    <row r="441" spans="1:44" s="78" customFormat="1" ht="17.100000000000001" customHeight="1">
      <c r="A441" s="279"/>
      <c r="B441" s="282"/>
      <c r="C441" s="285"/>
      <c r="D441" s="282"/>
      <c r="E441" s="288"/>
      <c r="F441" s="282"/>
      <c r="G441" s="291"/>
      <c r="H441" s="194"/>
      <c r="I441" s="248"/>
      <c r="J441" s="250"/>
      <c r="K441" s="252"/>
      <c r="L441" s="252"/>
      <c r="M441" s="250"/>
      <c r="N441" s="265"/>
      <c r="O441" s="265"/>
      <c r="P441" s="269"/>
      <c r="Q441" s="252"/>
      <c r="R441" s="199"/>
      <c r="S441" s="79" t="s">
        <v>761</v>
      </c>
      <c r="T441" s="80"/>
      <c r="U441" s="81"/>
      <c r="V441" s="81"/>
      <c r="W441" s="81"/>
      <c r="X441" s="81"/>
      <c r="Y441" s="81"/>
      <c r="Z441" s="75" t="str">
        <f t="shared" si="29"/>
        <v/>
      </c>
      <c r="AA441" s="76">
        <f t="shared" si="30"/>
        <v>0</v>
      </c>
      <c r="AB441" s="76">
        <f t="shared" si="31"/>
        <v>0</v>
      </c>
      <c r="AC441" s="274"/>
      <c r="AD441" s="227"/>
      <c r="AE441" s="227"/>
      <c r="AF441" s="265"/>
      <c r="AG441" s="265"/>
      <c r="AH441" s="216"/>
      <c r="AI441" s="216"/>
      <c r="AJ441" s="258"/>
      <c r="AK441" s="258"/>
      <c r="AL441" s="258"/>
      <c r="AM441" s="207"/>
      <c r="AN441" s="207"/>
      <c r="AO441" s="207"/>
      <c r="AP441" s="207"/>
      <c r="AQ441" s="262"/>
      <c r="AR441" s="202"/>
    </row>
    <row r="442" spans="1:44" s="78" customFormat="1" ht="17.100000000000001" customHeight="1">
      <c r="A442" s="279"/>
      <c r="B442" s="282"/>
      <c r="C442" s="285"/>
      <c r="D442" s="282"/>
      <c r="E442" s="288"/>
      <c r="F442" s="282"/>
      <c r="G442" s="291"/>
      <c r="H442" s="194"/>
      <c r="I442" s="248"/>
      <c r="J442" s="250"/>
      <c r="K442" s="252"/>
      <c r="L442" s="252"/>
      <c r="M442" s="250"/>
      <c r="N442" s="265"/>
      <c r="O442" s="265"/>
      <c r="P442" s="269"/>
      <c r="Q442" s="252"/>
      <c r="R442" s="199"/>
      <c r="S442" s="79" t="s">
        <v>762</v>
      </c>
      <c r="T442" s="80"/>
      <c r="U442" s="81"/>
      <c r="V442" s="81"/>
      <c r="W442" s="81"/>
      <c r="X442" s="81"/>
      <c r="Y442" s="81"/>
      <c r="Z442" s="75" t="str">
        <f t="shared" si="29"/>
        <v/>
      </c>
      <c r="AA442" s="76">
        <f t="shared" si="30"/>
        <v>0</v>
      </c>
      <c r="AB442" s="76">
        <f t="shared" si="31"/>
        <v>0</v>
      </c>
      <c r="AC442" s="274"/>
      <c r="AD442" s="227"/>
      <c r="AE442" s="227"/>
      <c r="AF442" s="265"/>
      <c r="AG442" s="265"/>
      <c r="AH442" s="216"/>
      <c r="AI442" s="216"/>
      <c r="AJ442" s="258"/>
      <c r="AK442" s="258"/>
      <c r="AL442" s="258"/>
      <c r="AM442" s="207"/>
      <c r="AN442" s="207"/>
      <c r="AO442" s="207"/>
      <c r="AP442" s="207"/>
      <c r="AQ442" s="262"/>
      <c r="AR442" s="202"/>
    </row>
    <row r="443" spans="1:44" s="78" customFormat="1" ht="17.100000000000001" customHeight="1">
      <c r="A443" s="279"/>
      <c r="B443" s="282"/>
      <c r="C443" s="285"/>
      <c r="D443" s="282"/>
      <c r="E443" s="288"/>
      <c r="F443" s="282"/>
      <c r="G443" s="291"/>
      <c r="H443" s="194"/>
      <c r="I443" s="248">
        <v>17.399999999999999</v>
      </c>
      <c r="J443" s="250"/>
      <c r="K443" s="252"/>
      <c r="L443" s="252"/>
      <c r="M443" s="250"/>
      <c r="N443" s="265"/>
      <c r="O443" s="265"/>
      <c r="P443" s="269"/>
      <c r="Q443" s="252"/>
      <c r="R443" s="254">
        <f>IF(Q443="SI",1,IF(Q443="NO",3,0))</f>
        <v>0</v>
      </c>
      <c r="S443" s="79" t="s">
        <v>763</v>
      </c>
      <c r="T443" s="80"/>
      <c r="U443" s="81"/>
      <c r="V443" s="81"/>
      <c r="W443" s="81"/>
      <c r="X443" s="81"/>
      <c r="Y443" s="81"/>
      <c r="Z443" s="75" t="str">
        <f t="shared" si="29"/>
        <v/>
      </c>
      <c r="AA443" s="76">
        <f t="shared" si="30"/>
        <v>0</v>
      </c>
      <c r="AB443" s="76">
        <f t="shared" si="31"/>
        <v>0</v>
      </c>
      <c r="AC443" s="274"/>
      <c r="AD443" s="227"/>
      <c r="AE443" s="227"/>
      <c r="AF443" s="265"/>
      <c r="AG443" s="265"/>
      <c r="AH443" s="216"/>
      <c r="AI443" s="216"/>
      <c r="AJ443" s="258"/>
      <c r="AK443" s="258"/>
      <c r="AL443" s="258"/>
      <c r="AM443" s="207"/>
      <c r="AN443" s="207"/>
      <c r="AO443" s="207"/>
      <c r="AP443" s="207"/>
      <c r="AQ443" s="262"/>
      <c r="AR443" s="231"/>
    </row>
    <row r="444" spans="1:44" s="78" customFormat="1" ht="17.100000000000001" customHeight="1">
      <c r="A444" s="279"/>
      <c r="B444" s="282"/>
      <c r="C444" s="285"/>
      <c r="D444" s="282"/>
      <c r="E444" s="288"/>
      <c r="F444" s="282"/>
      <c r="G444" s="291"/>
      <c r="H444" s="194"/>
      <c r="I444" s="248"/>
      <c r="J444" s="250"/>
      <c r="K444" s="252"/>
      <c r="L444" s="252"/>
      <c r="M444" s="250"/>
      <c r="N444" s="265"/>
      <c r="O444" s="265"/>
      <c r="P444" s="269"/>
      <c r="Q444" s="252"/>
      <c r="R444" s="199"/>
      <c r="S444" s="79" t="s">
        <v>764</v>
      </c>
      <c r="T444" s="80"/>
      <c r="U444" s="81"/>
      <c r="V444" s="81"/>
      <c r="W444" s="81"/>
      <c r="X444" s="81"/>
      <c r="Y444" s="81"/>
      <c r="Z444" s="75" t="str">
        <f t="shared" si="29"/>
        <v/>
      </c>
      <c r="AA444" s="76">
        <f t="shared" si="30"/>
        <v>0</v>
      </c>
      <c r="AB444" s="76">
        <f t="shared" si="31"/>
        <v>0</v>
      </c>
      <c r="AC444" s="274"/>
      <c r="AD444" s="227"/>
      <c r="AE444" s="227"/>
      <c r="AF444" s="265"/>
      <c r="AG444" s="265"/>
      <c r="AH444" s="216"/>
      <c r="AI444" s="216"/>
      <c r="AJ444" s="258"/>
      <c r="AK444" s="258"/>
      <c r="AL444" s="258"/>
      <c r="AM444" s="207"/>
      <c r="AN444" s="207"/>
      <c r="AO444" s="207"/>
      <c r="AP444" s="207"/>
      <c r="AQ444" s="262"/>
      <c r="AR444" s="202"/>
    </row>
    <row r="445" spans="1:44" s="78" customFormat="1" ht="17.100000000000001" customHeight="1">
      <c r="A445" s="279"/>
      <c r="B445" s="282"/>
      <c r="C445" s="285"/>
      <c r="D445" s="282"/>
      <c r="E445" s="288"/>
      <c r="F445" s="282"/>
      <c r="G445" s="291"/>
      <c r="H445" s="194"/>
      <c r="I445" s="248"/>
      <c r="J445" s="250"/>
      <c r="K445" s="252"/>
      <c r="L445" s="252"/>
      <c r="M445" s="250"/>
      <c r="N445" s="265"/>
      <c r="O445" s="265"/>
      <c r="P445" s="269"/>
      <c r="Q445" s="252"/>
      <c r="R445" s="199"/>
      <c r="S445" s="79" t="s">
        <v>765</v>
      </c>
      <c r="T445" s="80"/>
      <c r="U445" s="81"/>
      <c r="V445" s="81"/>
      <c r="W445" s="81"/>
      <c r="X445" s="81"/>
      <c r="Y445" s="81"/>
      <c r="Z445" s="75" t="str">
        <f t="shared" si="29"/>
        <v/>
      </c>
      <c r="AA445" s="76">
        <f t="shared" si="30"/>
        <v>0</v>
      </c>
      <c r="AB445" s="76">
        <f t="shared" si="31"/>
        <v>0</v>
      </c>
      <c r="AC445" s="274"/>
      <c r="AD445" s="227"/>
      <c r="AE445" s="227"/>
      <c r="AF445" s="265"/>
      <c r="AG445" s="265"/>
      <c r="AH445" s="216"/>
      <c r="AI445" s="216"/>
      <c r="AJ445" s="258"/>
      <c r="AK445" s="258"/>
      <c r="AL445" s="258"/>
      <c r="AM445" s="207"/>
      <c r="AN445" s="207"/>
      <c r="AO445" s="207"/>
      <c r="AP445" s="207"/>
      <c r="AQ445" s="262"/>
      <c r="AR445" s="202"/>
    </row>
    <row r="446" spans="1:44" s="78" customFormat="1" ht="17.100000000000001" customHeight="1">
      <c r="A446" s="279"/>
      <c r="B446" s="282"/>
      <c r="C446" s="285"/>
      <c r="D446" s="282"/>
      <c r="E446" s="288"/>
      <c r="F446" s="282"/>
      <c r="G446" s="291"/>
      <c r="H446" s="194"/>
      <c r="I446" s="248"/>
      <c r="J446" s="250"/>
      <c r="K446" s="252"/>
      <c r="L446" s="252"/>
      <c r="M446" s="250"/>
      <c r="N446" s="265"/>
      <c r="O446" s="265"/>
      <c r="P446" s="269"/>
      <c r="Q446" s="252"/>
      <c r="R446" s="199"/>
      <c r="S446" s="79" t="s">
        <v>766</v>
      </c>
      <c r="T446" s="80"/>
      <c r="U446" s="81"/>
      <c r="V446" s="81"/>
      <c r="W446" s="81"/>
      <c r="X446" s="81"/>
      <c r="Y446" s="81"/>
      <c r="Z446" s="75" t="str">
        <f t="shared" si="29"/>
        <v/>
      </c>
      <c r="AA446" s="76">
        <f t="shared" si="30"/>
        <v>0</v>
      </c>
      <c r="AB446" s="76">
        <f t="shared" si="31"/>
        <v>0</v>
      </c>
      <c r="AC446" s="274"/>
      <c r="AD446" s="227"/>
      <c r="AE446" s="227"/>
      <c r="AF446" s="265"/>
      <c r="AG446" s="265"/>
      <c r="AH446" s="216"/>
      <c r="AI446" s="216"/>
      <c r="AJ446" s="258"/>
      <c r="AK446" s="258"/>
      <c r="AL446" s="258"/>
      <c r="AM446" s="207"/>
      <c r="AN446" s="207"/>
      <c r="AO446" s="207"/>
      <c r="AP446" s="207"/>
      <c r="AQ446" s="262"/>
      <c r="AR446" s="202"/>
    </row>
    <row r="447" spans="1:44" s="78" customFormat="1" ht="17.100000000000001" customHeight="1">
      <c r="A447" s="279"/>
      <c r="B447" s="282"/>
      <c r="C447" s="285"/>
      <c r="D447" s="282"/>
      <c r="E447" s="288"/>
      <c r="F447" s="282"/>
      <c r="G447" s="291"/>
      <c r="H447" s="194"/>
      <c r="I447" s="248"/>
      <c r="J447" s="250"/>
      <c r="K447" s="252"/>
      <c r="L447" s="252"/>
      <c r="M447" s="250"/>
      <c r="N447" s="265"/>
      <c r="O447" s="265"/>
      <c r="P447" s="269"/>
      <c r="Q447" s="252"/>
      <c r="R447" s="199"/>
      <c r="S447" s="79" t="s">
        <v>767</v>
      </c>
      <c r="T447" s="80"/>
      <c r="U447" s="81"/>
      <c r="V447" s="81"/>
      <c r="W447" s="81"/>
      <c r="X447" s="81"/>
      <c r="Y447" s="81"/>
      <c r="Z447" s="75" t="str">
        <f t="shared" si="29"/>
        <v/>
      </c>
      <c r="AA447" s="76">
        <f t="shared" si="30"/>
        <v>0</v>
      </c>
      <c r="AB447" s="76">
        <f t="shared" si="31"/>
        <v>0</v>
      </c>
      <c r="AC447" s="274"/>
      <c r="AD447" s="227"/>
      <c r="AE447" s="227"/>
      <c r="AF447" s="265"/>
      <c r="AG447" s="265"/>
      <c r="AH447" s="216"/>
      <c r="AI447" s="216"/>
      <c r="AJ447" s="258"/>
      <c r="AK447" s="258"/>
      <c r="AL447" s="258"/>
      <c r="AM447" s="207"/>
      <c r="AN447" s="207"/>
      <c r="AO447" s="207"/>
      <c r="AP447" s="207"/>
      <c r="AQ447" s="262"/>
      <c r="AR447" s="202"/>
    </row>
    <row r="448" spans="1:44" s="78" customFormat="1" ht="17.100000000000001" customHeight="1">
      <c r="A448" s="279"/>
      <c r="B448" s="282"/>
      <c r="C448" s="285"/>
      <c r="D448" s="282"/>
      <c r="E448" s="288"/>
      <c r="F448" s="282"/>
      <c r="G448" s="291"/>
      <c r="H448" s="194"/>
      <c r="I448" s="248">
        <v>17.5</v>
      </c>
      <c r="J448" s="250"/>
      <c r="K448" s="252"/>
      <c r="L448" s="252"/>
      <c r="M448" s="250"/>
      <c r="N448" s="265"/>
      <c r="O448" s="265"/>
      <c r="P448" s="269"/>
      <c r="Q448" s="252"/>
      <c r="R448" s="254">
        <f>IF(Q448="SI",1,IF(Q448="NO",3,0))</f>
        <v>0</v>
      </c>
      <c r="S448" s="79" t="s">
        <v>768</v>
      </c>
      <c r="T448" s="80"/>
      <c r="U448" s="81"/>
      <c r="V448" s="81"/>
      <c r="W448" s="81"/>
      <c r="X448" s="81"/>
      <c r="Y448" s="81"/>
      <c r="Z448" s="75" t="str">
        <f t="shared" si="29"/>
        <v/>
      </c>
      <c r="AA448" s="76">
        <f t="shared" si="30"/>
        <v>0</v>
      </c>
      <c r="AB448" s="76">
        <f t="shared" si="31"/>
        <v>0</v>
      </c>
      <c r="AC448" s="274"/>
      <c r="AD448" s="227"/>
      <c r="AE448" s="227"/>
      <c r="AF448" s="265"/>
      <c r="AG448" s="265"/>
      <c r="AH448" s="216"/>
      <c r="AI448" s="216"/>
      <c r="AJ448" s="258"/>
      <c r="AK448" s="258"/>
      <c r="AL448" s="258"/>
      <c r="AM448" s="207"/>
      <c r="AN448" s="207"/>
      <c r="AO448" s="207"/>
      <c r="AP448" s="207"/>
      <c r="AQ448" s="262"/>
      <c r="AR448" s="231"/>
    </row>
    <row r="449" spans="1:44" s="78" customFormat="1" ht="17.100000000000001" customHeight="1">
      <c r="A449" s="279"/>
      <c r="B449" s="282"/>
      <c r="C449" s="285"/>
      <c r="D449" s="282"/>
      <c r="E449" s="288"/>
      <c r="F449" s="282"/>
      <c r="G449" s="291"/>
      <c r="H449" s="194"/>
      <c r="I449" s="248"/>
      <c r="J449" s="250"/>
      <c r="K449" s="252"/>
      <c r="L449" s="252"/>
      <c r="M449" s="250"/>
      <c r="N449" s="265"/>
      <c r="O449" s="265"/>
      <c r="P449" s="269"/>
      <c r="Q449" s="252"/>
      <c r="R449" s="199"/>
      <c r="S449" s="79" t="s">
        <v>769</v>
      </c>
      <c r="T449" s="80"/>
      <c r="U449" s="81"/>
      <c r="V449" s="81"/>
      <c r="W449" s="81"/>
      <c r="X449" s="81"/>
      <c r="Y449" s="81"/>
      <c r="Z449" s="75" t="str">
        <f t="shared" si="29"/>
        <v/>
      </c>
      <c r="AA449" s="76">
        <f t="shared" si="30"/>
        <v>0</v>
      </c>
      <c r="AB449" s="76">
        <f t="shared" si="31"/>
        <v>0</v>
      </c>
      <c r="AC449" s="274"/>
      <c r="AD449" s="227"/>
      <c r="AE449" s="227"/>
      <c r="AF449" s="265"/>
      <c r="AG449" s="265"/>
      <c r="AH449" s="216"/>
      <c r="AI449" s="216"/>
      <c r="AJ449" s="258"/>
      <c r="AK449" s="258"/>
      <c r="AL449" s="258"/>
      <c r="AM449" s="207"/>
      <c r="AN449" s="207"/>
      <c r="AO449" s="207"/>
      <c r="AP449" s="207"/>
      <c r="AQ449" s="262"/>
      <c r="AR449" s="202"/>
    </row>
    <row r="450" spans="1:44" s="78" customFormat="1" ht="17.100000000000001" customHeight="1">
      <c r="A450" s="279"/>
      <c r="B450" s="282"/>
      <c r="C450" s="285"/>
      <c r="D450" s="282"/>
      <c r="E450" s="288"/>
      <c r="F450" s="282"/>
      <c r="G450" s="291"/>
      <c r="H450" s="194"/>
      <c r="I450" s="248"/>
      <c r="J450" s="250"/>
      <c r="K450" s="252"/>
      <c r="L450" s="252"/>
      <c r="M450" s="250"/>
      <c r="N450" s="265"/>
      <c r="O450" s="265"/>
      <c r="P450" s="269"/>
      <c r="Q450" s="252"/>
      <c r="R450" s="199"/>
      <c r="S450" s="79" t="s">
        <v>770</v>
      </c>
      <c r="T450" s="80"/>
      <c r="U450" s="81"/>
      <c r="V450" s="81"/>
      <c r="W450" s="81"/>
      <c r="X450" s="81"/>
      <c r="Y450" s="81"/>
      <c r="Z450" s="75" t="str">
        <f t="shared" si="29"/>
        <v/>
      </c>
      <c r="AA450" s="76">
        <f t="shared" si="30"/>
        <v>0</v>
      </c>
      <c r="AB450" s="76">
        <f t="shared" si="31"/>
        <v>0</v>
      </c>
      <c r="AC450" s="274"/>
      <c r="AD450" s="227"/>
      <c r="AE450" s="227"/>
      <c r="AF450" s="265"/>
      <c r="AG450" s="265"/>
      <c r="AH450" s="216"/>
      <c r="AI450" s="216"/>
      <c r="AJ450" s="258"/>
      <c r="AK450" s="258"/>
      <c r="AL450" s="258"/>
      <c r="AM450" s="207"/>
      <c r="AN450" s="207"/>
      <c r="AO450" s="207"/>
      <c r="AP450" s="207"/>
      <c r="AQ450" s="262"/>
      <c r="AR450" s="202"/>
    </row>
    <row r="451" spans="1:44" s="78" customFormat="1" ht="17.100000000000001" customHeight="1">
      <c r="A451" s="279"/>
      <c r="B451" s="282"/>
      <c r="C451" s="285"/>
      <c r="D451" s="282"/>
      <c r="E451" s="288"/>
      <c r="F451" s="282"/>
      <c r="G451" s="291"/>
      <c r="H451" s="194"/>
      <c r="I451" s="248"/>
      <c r="J451" s="250"/>
      <c r="K451" s="252"/>
      <c r="L451" s="252"/>
      <c r="M451" s="250"/>
      <c r="N451" s="265"/>
      <c r="O451" s="265"/>
      <c r="P451" s="269"/>
      <c r="Q451" s="252"/>
      <c r="R451" s="199"/>
      <c r="S451" s="79" t="s">
        <v>771</v>
      </c>
      <c r="T451" s="80"/>
      <c r="U451" s="81"/>
      <c r="V451" s="81"/>
      <c r="W451" s="81"/>
      <c r="X451" s="81"/>
      <c r="Y451" s="81"/>
      <c r="Z451" s="75" t="str">
        <f t="shared" si="29"/>
        <v/>
      </c>
      <c r="AA451" s="76">
        <f t="shared" si="30"/>
        <v>0</v>
      </c>
      <c r="AB451" s="76">
        <f t="shared" si="31"/>
        <v>0</v>
      </c>
      <c r="AC451" s="274"/>
      <c r="AD451" s="227"/>
      <c r="AE451" s="227"/>
      <c r="AF451" s="265"/>
      <c r="AG451" s="265"/>
      <c r="AH451" s="216"/>
      <c r="AI451" s="216"/>
      <c r="AJ451" s="258"/>
      <c r="AK451" s="258"/>
      <c r="AL451" s="258"/>
      <c r="AM451" s="207"/>
      <c r="AN451" s="207"/>
      <c r="AO451" s="207"/>
      <c r="AP451" s="207"/>
      <c r="AQ451" s="262"/>
      <c r="AR451" s="202"/>
    </row>
    <row r="452" spans="1:44" s="78" customFormat="1" ht="17.100000000000001" customHeight="1">
      <c r="A452" s="280"/>
      <c r="B452" s="283"/>
      <c r="C452" s="286"/>
      <c r="D452" s="283"/>
      <c r="E452" s="289"/>
      <c r="F452" s="283"/>
      <c r="G452" s="292"/>
      <c r="H452" s="195"/>
      <c r="I452" s="249"/>
      <c r="J452" s="251"/>
      <c r="K452" s="253"/>
      <c r="L452" s="253"/>
      <c r="M452" s="251"/>
      <c r="N452" s="266"/>
      <c r="O452" s="266"/>
      <c r="P452" s="270"/>
      <c r="Q452" s="253"/>
      <c r="R452" s="200"/>
      <c r="S452" s="82" t="s">
        <v>772</v>
      </c>
      <c r="T452" s="83"/>
      <c r="U452" s="84"/>
      <c r="V452" s="84"/>
      <c r="W452" s="84"/>
      <c r="X452" s="84"/>
      <c r="Y452" s="84"/>
      <c r="Z452" s="85" t="str">
        <f t="shared" si="29"/>
        <v/>
      </c>
      <c r="AA452" s="86">
        <f t="shared" si="30"/>
        <v>0</v>
      </c>
      <c r="AB452" s="86">
        <f t="shared" si="31"/>
        <v>0</v>
      </c>
      <c r="AC452" s="275"/>
      <c r="AD452" s="228"/>
      <c r="AE452" s="228"/>
      <c r="AF452" s="266"/>
      <c r="AG452" s="266"/>
      <c r="AH452" s="217"/>
      <c r="AI452" s="217"/>
      <c r="AJ452" s="259"/>
      <c r="AK452" s="259"/>
      <c r="AL452" s="259"/>
      <c r="AM452" s="208"/>
      <c r="AN452" s="208"/>
      <c r="AO452" s="208"/>
      <c r="AP452" s="208"/>
      <c r="AQ452" s="263"/>
      <c r="AR452" s="230"/>
    </row>
    <row r="453" spans="1:44" s="78" customFormat="1" ht="17.100000000000001" customHeight="1">
      <c r="A453" s="232" t="str">
        <f>IF(E453&lt;&gt;"",'Información General'!$D$15&amp;"_"&amp;+$A$1+18,"")</f>
        <v/>
      </c>
      <c r="B453" s="235"/>
      <c r="C453" s="238"/>
      <c r="D453" s="235"/>
      <c r="E453" s="241"/>
      <c r="F453" s="235"/>
      <c r="G453" s="244"/>
      <c r="H453" s="229"/>
      <c r="I453" s="247">
        <v>18.100000000000001</v>
      </c>
      <c r="J453" s="229"/>
      <c r="K453" s="221"/>
      <c r="L453" s="221"/>
      <c r="M453" s="229"/>
      <c r="N453" s="212"/>
      <c r="O453" s="212"/>
      <c r="P453" s="218" t="str">
        <f>IF(AND(N453&lt;&gt;"",O453&lt;&gt;""),IF(AND(N453&gt;5,O453&gt;5),"I",IF(AND(N453&lt;=5,O453&gt;5),"II",IF(AND(N453&gt;5,O453&lt;=5),"IV",IF(AND(N453&lt;=5,O453&lt;=5),"III")))),"")</f>
        <v/>
      </c>
      <c r="Q453" s="221"/>
      <c r="R453" s="222">
        <f>IF(Q453="SI",1,IF(Q453="NO",3,0))</f>
        <v>0</v>
      </c>
      <c r="S453" s="72" t="s">
        <v>773</v>
      </c>
      <c r="T453" s="73"/>
      <c r="U453" s="74"/>
      <c r="V453" s="74"/>
      <c r="W453" s="74"/>
      <c r="X453" s="74"/>
      <c r="Y453" s="74"/>
      <c r="Z453" s="87" t="str">
        <f t="shared" si="29"/>
        <v/>
      </c>
      <c r="AA453" s="77">
        <f>IF(Z453="Suficiente",1,0)</f>
        <v>0</v>
      </c>
      <c r="AB453" s="77">
        <f>IF(Z453="Deficiente",1,0)</f>
        <v>0</v>
      </c>
      <c r="AC453" s="223" t="str">
        <f>IF(SUM(R453:R477)&gt;=1,IF((SUM(R453:R477)/COUNTA(Q453:Q477))=1,IF(SUM(AA453:AA477)&gt;=1,IF(SUM(AA453:AA477)/(SUM(AA453:AA477)+SUM(AB453:AB477))=100%,"SI","NO"),"NO"),"NO"),"")</f>
        <v/>
      </c>
      <c r="AD453" s="226" t="str">
        <f>IF($N453=1,"b","")</f>
        <v/>
      </c>
      <c r="AE453" s="226" t="str">
        <f>IF($O453=1,"b","")</f>
        <v/>
      </c>
      <c r="AF453" s="212"/>
      <c r="AG453" s="212"/>
      <c r="AH453" s="215">
        <f>IF(OR($AD453="b",$AE453="b"),2,0)</f>
        <v>0</v>
      </c>
      <c r="AI453" s="215">
        <f>IF(AND($N453=1,$AF453=1,$O453=1,$AG453=1),1,0)</f>
        <v>0</v>
      </c>
      <c r="AJ453" s="203">
        <f>IF(AF453&lt;&gt;"",IF(AI453=1,1,IF(OR($AF453&gt;$N453,AND($AC453="SI",$AF453=$N453),AND($AC453="NO",$AF453&lt;&gt;$N453)),0,1)),0)</f>
        <v>0</v>
      </c>
      <c r="AK453" s="203">
        <f>IF(AG453&lt;&gt;"",IF(AI453=1,1,IF(OR(AG453&gt;O453,AND(AC453="SI",AG453=O453),AND(AC453="NO",AG453&lt;&gt;O453)),0,1)),0)</f>
        <v>0</v>
      </c>
      <c r="AL453" s="203">
        <f>IF(AC453&lt;&gt;"",(+AI453+AJ453+AK453),0)</f>
        <v>0</v>
      </c>
      <c r="AM453" s="206" t="str">
        <f>IF($AL453&gt;=2,IF(AND($AF453="",$AG453=""),"",IF(AND($AF453&gt;5,$AG453&gt;5),"I","")),"")</f>
        <v/>
      </c>
      <c r="AN453" s="206" t="str">
        <f>IF($AL453&gt;=2,IF(AND($AF453="",$AG453=""),"",IF(AND($AF453&lt;6,$AG453&gt;5),"II","")),"")</f>
        <v/>
      </c>
      <c r="AO453" s="206" t="str">
        <f>IF($AL453&gt;=2,IF(AND($AF453="",$AG453=""),"",IF(AND($AF453&lt;6,$AG453&lt;6),"III","")),"")</f>
        <v/>
      </c>
      <c r="AP453" s="206" t="str">
        <f>IF($AL453&gt;=2,IF(AND($AF453="",$AG453=""),"",IF(AND($AF453&gt;5,$AG453&lt;6),"IV","")),"")</f>
        <v/>
      </c>
      <c r="AQ453" s="209"/>
      <c r="AR453" s="255"/>
    </row>
    <row r="454" spans="1:44" s="78" customFormat="1" ht="17.100000000000001" customHeight="1">
      <c r="A454" s="233"/>
      <c r="B454" s="236"/>
      <c r="C454" s="239"/>
      <c r="D454" s="236"/>
      <c r="E454" s="242"/>
      <c r="F454" s="236"/>
      <c r="G454" s="245"/>
      <c r="H454" s="194"/>
      <c r="I454" s="192"/>
      <c r="J454" s="194"/>
      <c r="K454" s="196"/>
      <c r="L454" s="196"/>
      <c r="M454" s="194"/>
      <c r="N454" s="213"/>
      <c r="O454" s="213"/>
      <c r="P454" s="219"/>
      <c r="Q454" s="196"/>
      <c r="R454" s="199"/>
      <c r="S454" s="79" t="s">
        <v>774</v>
      </c>
      <c r="T454" s="80"/>
      <c r="U454" s="81"/>
      <c r="V454" s="81"/>
      <c r="W454" s="81"/>
      <c r="X454" s="81"/>
      <c r="Y454" s="81"/>
      <c r="Z454" s="75" t="str">
        <f t="shared" si="29"/>
        <v/>
      </c>
      <c r="AA454" s="76">
        <f t="shared" si="30"/>
        <v>0</v>
      </c>
      <c r="AB454" s="76">
        <f t="shared" ref="AB454:AB477" si="32">IF(Z454="Deficiente",1,0)</f>
        <v>0</v>
      </c>
      <c r="AC454" s="224"/>
      <c r="AD454" s="227"/>
      <c r="AE454" s="227"/>
      <c r="AF454" s="213"/>
      <c r="AG454" s="213"/>
      <c r="AH454" s="216"/>
      <c r="AI454" s="216"/>
      <c r="AJ454" s="204"/>
      <c r="AK454" s="204"/>
      <c r="AL454" s="204"/>
      <c r="AM454" s="207"/>
      <c r="AN454" s="207"/>
      <c r="AO454" s="207"/>
      <c r="AP454" s="207"/>
      <c r="AQ454" s="210"/>
      <c r="AR454" s="202"/>
    </row>
    <row r="455" spans="1:44" s="78" customFormat="1" ht="17.100000000000001" customHeight="1">
      <c r="A455" s="233"/>
      <c r="B455" s="236"/>
      <c r="C455" s="239"/>
      <c r="D455" s="236"/>
      <c r="E455" s="242"/>
      <c r="F455" s="236"/>
      <c r="G455" s="245"/>
      <c r="H455" s="194"/>
      <c r="I455" s="192"/>
      <c r="J455" s="194"/>
      <c r="K455" s="196"/>
      <c r="L455" s="196"/>
      <c r="M455" s="194"/>
      <c r="N455" s="213"/>
      <c r="O455" s="213"/>
      <c r="P455" s="219"/>
      <c r="Q455" s="196"/>
      <c r="R455" s="199"/>
      <c r="S455" s="79" t="s">
        <v>775</v>
      </c>
      <c r="T455" s="80"/>
      <c r="U455" s="81"/>
      <c r="V455" s="81"/>
      <c r="W455" s="81"/>
      <c r="X455" s="81"/>
      <c r="Y455" s="81"/>
      <c r="Z455" s="75" t="str">
        <f t="shared" si="29"/>
        <v/>
      </c>
      <c r="AA455" s="76">
        <f t="shared" si="30"/>
        <v>0</v>
      </c>
      <c r="AB455" s="76">
        <f t="shared" si="32"/>
        <v>0</v>
      </c>
      <c r="AC455" s="224"/>
      <c r="AD455" s="227"/>
      <c r="AE455" s="227"/>
      <c r="AF455" s="213"/>
      <c r="AG455" s="213"/>
      <c r="AH455" s="216"/>
      <c r="AI455" s="216"/>
      <c r="AJ455" s="204"/>
      <c r="AK455" s="204"/>
      <c r="AL455" s="204"/>
      <c r="AM455" s="207"/>
      <c r="AN455" s="207"/>
      <c r="AO455" s="207"/>
      <c r="AP455" s="207"/>
      <c r="AQ455" s="210"/>
      <c r="AR455" s="202"/>
    </row>
    <row r="456" spans="1:44" s="78" customFormat="1" ht="17.100000000000001" customHeight="1">
      <c r="A456" s="233"/>
      <c r="B456" s="236"/>
      <c r="C456" s="239"/>
      <c r="D456" s="236"/>
      <c r="E456" s="242"/>
      <c r="F456" s="236"/>
      <c r="G456" s="245"/>
      <c r="H456" s="194"/>
      <c r="I456" s="192"/>
      <c r="J456" s="194"/>
      <c r="K456" s="196"/>
      <c r="L456" s="196"/>
      <c r="M456" s="194"/>
      <c r="N456" s="213"/>
      <c r="O456" s="213"/>
      <c r="P456" s="219"/>
      <c r="Q456" s="196"/>
      <c r="R456" s="199"/>
      <c r="S456" s="79" t="s">
        <v>776</v>
      </c>
      <c r="T456" s="80"/>
      <c r="U456" s="81"/>
      <c r="V456" s="81"/>
      <c r="W456" s="81"/>
      <c r="X456" s="81"/>
      <c r="Y456" s="81"/>
      <c r="Z456" s="75" t="str">
        <f t="shared" si="29"/>
        <v/>
      </c>
      <c r="AA456" s="76">
        <f t="shared" si="30"/>
        <v>0</v>
      </c>
      <c r="AB456" s="76">
        <f t="shared" si="32"/>
        <v>0</v>
      </c>
      <c r="AC456" s="224"/>
      <c r="AD456" s="227"/>
      <c r="AE456" s="227"/>
      <c r="AF456" s="213"/>
      <c r="AG456" s="213"/>
      <c r="AH456" s="216"/>
      <c r="AI456" s="216"/>
      <c r="AJ456" s="204"/>
      <c r="AK456" s="204"/>
      <c r="AL456" s="204"/>
      <c r="AM456" s="207"/>
      <c r="AN456" s="207"/>
      <c r="AO456" s="207"/>
      <c r="AP456" s="207"/>
      <c r="AQ456" s="210"/>
      <c r="AR456" s="202"/>
    </row>
    <row r="457" spans="1:44" s="78" customFormat="1" ht="17.100000000000001" customHeight="1">
      <c r="A457" s="233"/>
      <c r="B457" s="236"/>
      <c r="C457" s="239"/>
      <c r="D457" s="236"/>
      <c r="E457" s="242"/>
      <c r="F457" s="236"/>
      <c r="G457" s="245"/>
      <c r="H457" s="194"/>
      <c r="I457" s="192"/>
      <c r="J457" s="194"/>
      <c r="K457" s="196"/>
      <c r="L457" s="196"/>
      <c r="M457" s="194"/>
      <c r="N457" s="213"/>
      <c r="O457" s="213"/>
      <c r="P457" s="219"/>
      <c r="Q457" s="196"/>
      <c r="R457" s="199"/>
      <c r="S457" s="79" t="s">
        <v>777</v>
      </c>
      <c r="T457" s="80"/>
      <c r="U457" s="81"/>
      <c r="V457" s="81"/>
      <c r="W457" s="81"/>
      <c r="X457" s="81"/>
      <c r="Y457" s="81"/>
      <c r="Z457" s="75" t="str">
        <f t="shared" si="29"/>
        <v/>
      </c>
      <c r="AA457" s="76">
        <f t="shared" si="30"/>
        <v>0</v>
      </c>
      <c r="AB457" s="76">
        <f t="shared" si="32"/>
        <v>0</v>
      </c>
      <c r="AC457" s="224"/>
      <c r="AD457" s="227"/>
      <c r="AE457" s="227"/>
      <c r="AF457" s="213"/>
      <c r="AG457" s="213"/>
      <c r="AH457" s="216"/>
      <c r="AI457" s="216"/>
      <c r="AJ457" s="204"/>
      <c r="AK457" s="204"/>
      <c r="AL457" s="204"/>
      <c r="AM457" s="207"/>
      <c r="AN457" s="207"/>
      <c r="AO457" s="207"/>
      <c r="AP457" s="207"/>
      <c r="AQ457" s="210"/>
      <c r="AR457" s="202"/>
    </row>
    <row r="458" spans="1:44" s="78" customFormat="1" ht="17.100000000000001" customHeight="1">
      <c r="A458" s="233"/>
      <c r="B458" s="236"/>
      <c r="C458" s="239"/>
      <c r="D458" s="236"/>
      <c r="E458" s="242"/>
      <c r="F458" s="236"/>
      <c r="G458" s="245"/>
      <c r="H458" s="194"/>
      <c r="I458" s="192">
        <v>18.2</v>
      </c>
      <c r="J458" s="194"/>
      <c r="K458" s="196"/>
      <c r="L458" s="196"/>
      <c r="M458" s="194"/>
      <c r="N458" s="213"/>
      <c r="O458" s="213"/>
      <c r="P458" s="219"/>
      <c r="Q458" s="196"/>
      <c r="R458" s="198">
        <f>IF(Q458="SI",1,IF(Q458="NO",3,0))</f>
        <v>0</v>
      </c>
      <c r="S458" s="79" t="s">
        <v>778</v>
      </c>
      <c r="T458" s="80"/>
      <c r="U458" s="81"/>
      <c r="V458" s="81"/>
      <c r="W458" s="81"/>
      <c r="X458" s="81"/>
      <c r="Y458" s="81"/>
      <c r="Z458" s="75" t="str">
        <f t="shared" si="29"/>
        <v/>
      </c>
      <c r="AA458" s="76">
        <f t="shared" si="30"/>
        <v>0</v>
      </c>
      <c r="AB458" s="76">
        <f t="shared" si="32"/>
        <v>0</v>
      </c>
      <c r="AC458" s="224"/>
      <c r="AD458" s="227"/>
      <c r="AE458" s="227"/>
      <c r="AF458" s="213"/>
      <c r="AG458" s="213"/>
      <c r="AH458" s="216"/>
      <c r="AI458" s="216"/>
      <c r="AJ458" s="204"/>
      <c r="AK458" s="204"/>
      <c r="AL458" s="204"/>
      <c r="AM458" s="207"/>
      <c r="AN458" s="207"/>
      <c r="AO458" s="207"/>
      <c r="AP458" s="207"/>
      <c r="AQ458" s="210"/>
      <c r="AR458" s="201"/>
    </row>
    <row r="459" spans="1:44" s="78" customFormat="1" ht="17.100000000000001" customHeight="1">
      <c r="A459" s="233"/>
      <c r="B459" s="236"/>
      <c r="C459" s="239"/>
      <c r="D459" s="236"/>
      <c r="E459" s="242"/>
      <c r="F459" s="236"/>
      <c r="G459" s="245"/>
      <c r="H459" s="194"/>
      <c r="I459" s="192"/>
      <c r="J459" s="194"/>
      <c r="K459" s="196"/>
      <c r="L459" s="196"/>
      <c r="M459" s="194"/>
      <c r="N459" s="213"/>
      <c r="O459" s="213"/>
      <c r="P459" s="219"/>
      <c r="Q459" s="196"/>
      <c r="R459" s="199"/>
      <c r="S459" s="79" t="s">
        <v>779</v>
      </c>
      <c r="T459" s="80"/>
      <c r="U459" s="81"/>
      <c r="V459" s="81"/>
      <c r="W459" s="81"/>
      <c r="X459" s="81"/>
      <c r="Y459" s="81"/>
      <c r="Z459" s="75" t="str">
        <f t="shared" si="29"/>
        <v/>
      </c>
      <c r="AA459" s="76">
        <f t="shared" si="30"/>
        <v>0</v>
      </c>
      <c r="AB459" s="76">
        <f t="shared" si="32"/>
        <v>0</v>
      </c>
      <c r="AC459" s="224"/>
      <c r="AD459" s="227"/>
      <c r="AE459" s="227"/>
      <c r="AF459" s="213"/>
      <c r="AG459" s="213"/>
      <c r="AH459" s="216"/>
      <c r="AI459" s="216"/>
      <c r="AJ459" s="204"/>
      <c r="AK459" s="204"/>
      <c r="AL459" s="204"/>
      <c r="AM459" s="207"/>
      <c r="AN459" s="207"/>
      <c r="AO459" s="207"/>
      <c r="AP459" s="207"/>
      <c r="AQ459" s="210"/>
      <c r="AR459" s="202"/>
    </row>
    <row r="460" spans="1:44" s="78" customFormat="1" ht="17.100000000000001" customHeight="1">
      <c r="A460" s="233"/>
      <c r="B460" s="236"/>
      <c r="C460" s="239"/>
      <c r="D460" s="236"/>
      <c r="E460" s="242"/>
      <c r="F460" s="236"/>
      <c r="G460" s="245"/>
      <c r="H460" s="194"/>
      <c r="I460" s="192"/>
      <c r="J460" s="194"/>
      <c r="K460" s="196"/>
      <c r="L460" s="196"/>
      <c r="M460" s="194"/>
      <c r="N460" s="213"/>
      <c r="O460" s="213"/>
      <c r="P460" s="219"/>
      <c r="Q460" s="196"/>
      <c r="R460" s="199"/>
      <c r="S460" s="79" t="s">
        <v>780</v>
      </c>
      <c r="T460" s="80"/>
      <c r="U460" s="81"/>
      <c r="V460" s="81"/>
      <c r="W460" s="81"/>
      <c r="X460" s="81"/>
      <c r="Y460" s="81"/>
      <c r="Z460" s="75" t="str">
        <f t="shared" si="29"/>
        <v/>
      </c>
      <c r="AA460" s="76">
        <f t="shared" si="30"/>
        <v>0</v>
      </c>
      <c r="AB460" s="76">
        <f t="shared" si="32"/>
        <v>0</v>
      </c>
      <c r="AC460" s="224"/>
      <c r="AD460" s="227"/>
      <c r="AE460" s="227"/>
      <c r="AF460" s="213"/>
      <c r="AG460" s="213"/>
      <c r="AH460" s="216"/>
      <c r="AI460" s="216"/>
      <c r="AJ460" s="204"/>
      <c r="AK460" s="204"/>
      <c r="AL460" s="204"/>
      <c r="AM460" s="207"/>
      <c r="AN460" s="207"/>
      <c r="AO460" s="207"/>
      <c r="AP460" s="207"/>
      <c r="AQ460" s="210"/>
      <c r="AR460" s="202"/>
    </row>
    <row r="461" spans="1:44" s="78" customFormat="1" ht="17.100000000000001" customHeight="1">
      <c r="A461" s="233"/>
      <c r="B461" s="236"/>
      <c r="C461" s="239"/>
      <c r="D461" s="236"/>
      <c r="E461" s="242"/>
      <c r="F461" s="236"/>
      <c r="G461" s="245"/>
      <c r="H461" s="194"/>
      <c r="I461" s="192"/>
      <c r="J461" s="194"/>
      <c r="K461" s="196"/>
      <c r="L461" s="196"/>
      <c r="M461" s="194"/>
      <c r="N461" s="213"/>
      <c r="O461" s="213"/>
      <c r="P461" s="219"/>
      <c r="Q461" s="196"/>
      <c r="R461" s="199"/>
      <c r="S461" s="79" t="s">
        <v>781</v>
      </c>
      <c r="T461" s="80"/>
      <c r="U461" s="81"/>
      <c r="V461" s="81"/>
      <c r="W461" s="81"/>
      <c r="X461" s="81"/>
      <c r="Y461" s="81"/>
      <c r="Z461" s="75" t="str">
        <f t="shared" si="29"/>
        <v/>
      </c>
      <c r="AA461" s="76">
        <f t="shared" si="30"/>
        <v>0</v>
      </c>
      <c r="AB461" s="76">
        <f t="shared" si="32"/>
        <v>0</v>
      </c>
      <c r="AC461" s="224"/>
      <c r="AD461" s="227"/>
      <c r="AE461" s="227"/>
      <c r="AF461" s="213"/>
      <c r="AG461" s="213"/>
      <c r="AH461" s="216"/>
      <c r="AI461" s="216"/>
      <c r="AJ461" s="204"/>
      <c r="AK461" s="204"/>
      <c r="AL461" s="204"/>
      <c r="AM461" s="207"/>
      <c r="AN461" s="207"/>
      <c r="AO461" s="207"/>
      <c r="AP461" s="207"/>
      <c r="AQ461" s="210"/>
      <c r="AR461" s="202"/>
    </row>
    <row r="462" spans="1:44" s="78" customFormat="1" ht="17.100000000000001" customHeight="1">
      <c r="A462" s="233"/>
      <c r="B462" s="236"/>
      <c r="C462" s="239"/>
      <c r="D462" s="236"/>
      <c r="E462" s="242"/>
      <c r="F462" s="236"/>
      <c r="G462" s="245"/>
      <c r="H462" s="194"/>
      <c r="I462" s="192"/>
      <c r="J462" s="194"/>
      <c r="K462" s="196"/>
      <c r="L462" s="196"/>
      <c r="M462" s="194"/>
      <c r="N462" s="213"/>
      <c r="O462" s="213"/>
      <c r="P462" s="219"/>
      <c r="Q462" s="196"/>
      <c r="R462" s="199"/>
      <c r="S462" s="79" t="s">
        <v>782</v>
      </c>
      <c r="T462" s="80"/>
      <c r="U462" s="81"/>
      <c r="V462" s="81"/>
      <c r="W462" s="81"/>
      <c r="X462" s="81"/>
      <c r="Y462" s="81"/>
      <c r="Z462" s="75" t="str">
        <f t="shared" si="29"/>
        <v/>
      </c>
      <c r="AA462" s="76">
        <f t="shared" si="30"/>
        <v>0</v>
      </c>
      <c r="AB462" s="76">
        <f t="shared" si="32"/>
        <v>0</v>
      </c>
      <c r="AC462" s="224"/>
      <c r="AD462" s="227"/>
      <c r="AE462" s="227"/>
      <c r="AF462" s="213"/>
      <c r="AG462" s="213"/>
      <c r="AH462" s="216"/>
      <c r="AI462" s="216"/>
      <c r="AJ462" s="204"/>
      <c r="AK462" s="204"/>
      <c r="AL462" s="204"/>
      <c r="AM462" s="207"/>
      <c r="AN462" s="207"/>
      <c r="AO462" s="207"/>
      <c r="AP462" s="207"/>
      <c r="AQ462" s="210"/>
      <c r="AR462" s="202"/>
    </row>
    <row r="463" spans="1:44" s="78" customFormat="1" ht="17.100000000000001" customHeight="1">
      <c r="A463" s="233"/>
      <c r="B463" s="236"/>
      <c r="C463" s="239"/>
      <c r="D463" s="236"/>
      <c r="E463" s="242"/>
      <c r="F463" s="236"/>
      <c r="G463" s="245"/>
      <c r="H463" s="194"/>
      <c r="I463" s="192">
        <v>18.3</v>
      </c>
      <c r="J463" s="194"/>
      <c r="K463" s="196"/>
      <c r="L463" s="196"/>
      <c r="M463" s="194"/>
      <c r="N463" s="213"/>
      <c r="O463" s="213"/>
      <c r="P463" s="219"/>
      <c r="Q463" s="196"/>
      <c r="R463" s="198">
        <f>IF(Q463="SI",1,IF(Q463="NO",3,0))</f>
        <v>0</v>
      </c>
      <c r="S463" s="79" t="s">
        <v>783</v>
      </c>
      <c r="T463" s="80"/>
      <c r="U463" s="81"/>
      <c r="V463" s="81"/>
      <c r="W463" s="81"/>
      <c r="X463" s="81"/>
      <c r="Y463" s="81"/>
      <c r="Z463" s="75" t="str">
        <f t="shared" si="29"/>
        <v/>
      </c>
      <c r="AA463" s="76">
        <f t="shared" si="30"/>
        <v>0</v>
      </c>
      <c r="AB463" s="76">
        <f t="shared" si="32"/>
        <v>0</v>
      </c>
      <c r="AC463" s="224"/>
      <c r="AD463" s="227"/>
      <c r="AE463" s="227"/>
      <c r="AF463" s="213"/>
      <c r="AG463" s="213"/>
      <c r="AH463" s="216"/>
      <c r="AI463" s="216"/>
      <c r="AJ463" s="204"/>
      <c r="AK463" s="204"/>
      <c r="AL463" s="204"/>
      <c r="AM463" s="207"/>
      <c r="AN463" s="207"/>
      <c r="AO463" s="207"/>
      <c r="AP463" s="207"/>
      <c r="AQ463" s="210"/>
      <c r="AR463" s="201"/>
    </row>
    <row r="464" spans="1:44" s="78" customFormat="1" ht="17.100000000000001" customHeight="1">
      <c r="A464" s="233"/>
      <c r="B464" s="236"/>
      <c r="C464" s="239"/>
      <c r="D464" s="236"/>
      <c r="E464" s="242"/>
      <c r="F464" s="236"/>
      <c r="G464" s="245"/>
      <c r="H464" s="194"/>
      <c r="I464" s="192"/>
      <c r="J464" s="194"/>
      <c r="K464" s="196"/>
      <c r="L464" s="196"/>
      <c r="M464" s="194"/>
      <c r="N464" s="213"/>
      <c r="O464" s="213"/>
      <c r="P464" s="219"/>
      <c r="Q464" s="196"/>
      <c r="R464" s="199"/>
      <c r="S464" s="79" t="s">
        <v>784</v>
      </c>
      <c r="T464" s="80"/>
      <c r="U464" s="81"/>
      <c r="V464" s="81"/>
      <c r="W464" s="81"/>
      <c r="X464" s="81"/>
      <c r="Y464" s="81"/>
      <c r="Z464" s="75" t="str">
        <f t="shared" si="29"/>
        <v/>
      </c>
      <c r="AA464" s="76">
        <f t="shared" si="30"/>
        <v>0</v>
      </c>
      <c r="AB464" s="76">
        <f t="shared" si="32"/>
        <v>0</v>
      </c>
      <c r="AC464" s="224"/>
      <c r="AD464" s="227"/>
      <c r="AE464" s="227"/>
      <c r="AF464" s="213"/>
      <c r="AG464" s="213"/>
      <c r="AH464" s="216"/>
      <c r="AI464" s="216"/>
      <c r="AJ464" s="204"/>
      <c r="AK464" s="204"/>
      <c r="AL464" s="204"/>
      <c r="AM464" s="207"/>
      <c r="AN464" s="207"/>
      <c r="AO464" s="207"/>
      <c r="AP464" s="207"/>
      <c r="AQ464" s="210"/>
      <c r="AR464" s="202"/>
    </row>
    <row r="465" spans="1:44" s="78" customFormat="1" ht="17.100000000000001" customHeight="1">
      <c r="A465" s="233"/>
      <c r="B465" s="236"/>
      <c r="C465" s="239"/>
      <c r="D465" s="236"/>
      <c r="E465" s="242"/>
      <c r="F465" s="236"/>
      <c r="G465" s="245"/>
      <c r="H465" s="194"/>
      <c r="I465" s="192"/>
      <c r="J465" s="194"/>
      <c r="K465" s="196"/>
      <c r="L465" s="196"/>
      <c r="M465" s="194"/>
      <c r="N465" s="213"/>
      <c r="O465" s="213"/>
      <c r="P465" s="219"/>
      <c r="Q465" s="196"/>
      <c r="R465" s="199"/>
      <c r="S465" s="79" t="s">
        <v>785</v>
      </c>
      <c r="T465" s="80"/>
      <c r="U465" s="81"/>
      <c r="V465" s="81"/>
      <c r="W465" s="81"/>
      <c r="X465" s="81"/>
      <c r="Y465" s="81"/>
      <c r="Z465" s="75" t="str">
        <f t="shared" si="29"/>
        <v/>
      </c>
      <c r="AA465" s="76">
        <f t="shared" si="30"/>
        <v>0</v>
      </c>
      <c r="AB465" s="76">
        <f t="shared" si="32"/>
        <v>0</v>
      </c>
      <c r="AC465" s="224"/>
      <c r="AD465" s="227"/>
      <c r="AE465" s="227"/>
      <c r="AF465" s="213"/>
      <c r="AG465" s="213"/>
      <c r="AH465" s="216"/>
      <c r="AI465" s="216"/>
      <c r="AJ465" s="204"/>
      <c r="AK465" s="204"/>
      <c r="AL465" s="204"/>
      <c r="AM465" s="207"/>
      <c r="AN465" s="207"/>
      <c r="AO465" s="207"/>
      <c r="AP465" s="207"/>
      <c r="AQ465" s="210"/>
      <c r="AR465" s="202"/>
    </row>
    <row r="466" spans="1:44" s="78" customFormat="1" ht="17.100000000000001" customHeight="1">
      <c r="A466" s="233"/>
      <c r="B466" s="236"/>
      <c r="C466" s="239"/>
      <c r="D466" s="236"/>
      <c r="E466" s="242"/>
      <c r="F466" s="236"/>
      <c r="G466" s="245"/>
      <c r="H466" s="194"/>
      <c r="I466" s="192"/>
      <c r="J466" s="194"/>
      <c r="K466" s="196"/>
      <c r="L466" s="196"/>
      <c r="M466" s="194"/>
      <c r="N466" s="213"/>
      <c r="O466" s="213"/>
      <c r="P466" s="219"/>
      <c r="Q466" s="196"/>
      <c r="R466" s="199"/>
      <c r="S466" s="79" t="s">
        <v>786</v>
      </c>
      <c r="T466" s="80"/>
      <c r="U466" s="81"/>
      <c r="V466" s="81"/>
      <c r="W466" s="81"/>
      <c r="X466" s="81"/>
      <c r="Y466" s="81"/>
      <c r="Z466" s="75" t="str">
        <f t="shared" si="29"/>
        <v/>
      </c>
      <c r="AA466" s="76">
        <f t="shared" si="30"/>
        <v>0</v>
      </c>
      <c r="AB466" s="76">
        <f t="shared" si="32"/>
        <v>0</v>
      </c>
      <c r="AC466" s="224"/>
      <c r="AD466" s="227"/>
      <c r="AE466" s="227"/>
      <c r="AF466" s="213"/>
      <c r="AG466" s="213"/>
      <c r="AH466" s="216"/>
      <c r="AI466" s="216"/>
      <c r="AJ466" s="204"/>
      <c r="AK466" s="204"/>
      <c r="AL466" s="204"/>
      <c r="AM466" s="207"/>
      <c r="AN466" s="207"/>
      <c r="AO466" s="207"/>
      <c r="AP466" s="207"/>
      <c r="AQ466" s="210"/>
      <c r="AR466" s="202"/>
    </row>
    <row r="467" spans="1:44" s="78" customFormat="1" ht="17.100000000000001" customHeight="1">
      <c r="A467" s="233"/>
      <c r="B467" s="236"/>
      <c r="C467" s="239"/>
      <c r="D467" s="236"/>
      <c r="E467" s="242"/>
      <c r="F467" s="236"/>
      <c r="G467" s="245"/>
      <c r="H467" s="194"/>
      <c r="I467" s="192"/>
      <c r="J467" s="194"/>
      <c r="K467" s="196"/>
      <c r="L467" s="196"/>
      <c r="M467" s="194"/>
      <c r="N467" s="213"/>
      <c r="O467" s="213"/>
      <c r="P467" s="219"/>
      <c r="Q467" s="196"/>
      <c r="R467" s="199"/>
      <c r="S467" s="79" t="s">
        <v>787</v>
      </c>
      <c r="T467" s="80"/>
      <c r="U467" s="81"/>
      <c r="V467" s="81"/>
      <c r="W467" s="81"/>
      <c r="X467" s="81"/>
      <c r="Y467" s="81"/>
      <c r="Z467" s="75" t="str">
        <f t="shared" si="29"/>
        <v/>
      </c>
      <c r="AA467" s="76">
        <f t="shared" si="30"/>
        <v>0</v>
      </c>
      <c r="AB467" s="76">
        <f t="shared" si="32"/>
        <v>0</v>
      </c>
      <c r="AC467" s="224"/>
      <c r="AD467" s="227"/>
      <c r="AE467" s="227"/>
      <c r="AF467" s="213"/>
      <c r="AG467" s="213"/>
      <c r="AH467" s="216"/>
      <c r="AI467" s="216"/>
      <c r="AJ467" s="204"/>
      <c r="AK467" s="204"/>
      <c r="AL467" s="204"/>
      <c r="AM467" s="207"/>
      <c r="AN467" s="207"/>
      <c r="AO467" s="207"/>
      <c r="AP467" s="207"/>
      <c r="AQ467" s="210"/>
      <c r="AR467" s="202"/>
    </row>
    <row r="468" spans="1:44" s="78" customFormat="1" ht="17.100000000000001" customHeight="1">
      <c r="A468" s="233"/>
      <c r="B468" s="236"/>
      <c r="C468" s="239"/>
      <c r="D468" s="236"/>
      <c r="E468" s="242"/>
      <c r="F468" s="236"/>
      <c r="G468" s="245"/>
      <c r="H468" s="194"/>
      <c r="I468" s="192">
        <v>18.399999999999999</v>
      </c>
      <c r="J468" s="194"/>
      <c r="K468" s="196"/>
      <c r="L468" s="196"/>
      <c r="M468" s="194"/>
      <c r="N468" s="213"/>
      <c r="O468" s="213"/>
      <c r="P468" s="219"/>
      <c r="Q468" s="196"/>
      <c r="R468" s="198">
        <f>IF(Q468="SI",1,IF(Q468="NO",3,0))</f>
        <v>0</v>
      </c>
      <c r="S468" s="79" t="s">
        <v>788</v>
      </c>
      <c r="T468" s="80"/>
      <c r="U468" s="81"/>
      <c r="V468" s="81"/>
      <c r="W468" s="81"/>
      <c r="X468" s="81"/>
      <c r="Y468" s="81"/>
      <c r="Z468" s="75" t="str">
        <f t="shared" si="29"/>
        <v/>
      </c>
      <c r="AA468" s="76">
        <f t="shared" si="30"/>
        <v>0</v>
      </c>
      <c r="AB468" s="76">
        <f t="shared" si="32"/>
        <v>0</v>
      </c>
      <c r="AC468" s="224"/>
      <c r="AD468" s="227"/>
      <c r="AE468" s="227"/>
      <c r="AF468" s="213"/>
      <c r="AG468" s="213"/>
      <c r="AH468" s="216"/>
      <c r="AI468" s="216"/>
      <c r="AJ468" s="204"/>
      <c r="AK468" s="204"/>
      <c r="AL468" s="204"/>
      <c r="AM468" s="207"/>
      <c r="AN468" s="207"/>
      <c r="AO468" s="207"/>
      <c r="AP468" s="207"/>
      <c r="AQ468" s="210"/>
      <c r="AR468" s="201"/>
    </row>
    <row r="469" spans="1:44" s="78" customFormat="1" ht="17.100000000000001" customHeight="1">
      <c r="A469" s="233"/>
      <c r="B469" s="236"/>
      <c r="C469" s="239"/>
      <c r="D469" s="236"/>
      <c r="E469" s="242"/>
      <c r="F469" s="236"/>
      <c r="G469" s="245"/>
      <c r="H469" s="194"/>
      <c r="I469" s="192"/>
      <c r="J469" s="194"/>
      <c r="K469" s="196"/>
      <c r="L469" s="196"/>
      <c r="M469" s="194"/>
      <c r="N469" s="213"/>
      <c r="O469" s="213"/>
      <c r="P469" s="219"/>
      <c r="Q469" s="196"/>
      <c r="R469" s="199"/>
      <c r="S469" s="79" t="s">
        <v>789</v>
      </c>
      <c r="T469" s="80"/>
      <c r="U469" s="81"/>
      <c r="V469" s="81"/>
      <c r="W469" s="81"/>
      <c r="X469" s="81"/>
      <c r="Y469" s="81"/>
      <c r="Z469" s="75" t="str">
        <f t="shared" si="29"/>
        <v/>
      </c>
      <c r="AA469" s="76">
        <f t="shared" si="30"/>
        <v>0</v>
      </c>
      <c r="AB469" s="76">
        <f t="shared" si="32"/>
        <v>0</v>
      </c>
      <c r="AC469" s="224"/>
      <c r="AD469" s="227"/>
      <c r="AE469" s="227"/>
      <c r="AF469" s="213"/>
      <c r="AG469" s="213"/>
      <c r="AH469" s="216"/>
      <c r="AI469" s="216"/>
      <c r="AJ469" s="204"/>
      <c r="AK469" s="204"/>
      <c r="AL469" s="204"/>
      <c r="AM469" s="207"/>
      <c r="AN469" s="207"/>
      <c r="AO469" s="207"/>
      <c r="AP469" s="207"/>
      <c r="AQ469" s="210"/>
      <c r="AR469" s="202"/>
    </row>
    <row r="470" spans="1:44" s="78" customFormat="1" ht="17.100000000000001" customHeight="1">
      <c r="A470" s="233"/>
      <c r="B470" s="236"/>
      <c r="C470" s="239"/>
      <c r="D470" s="236"/>
      <c r="E470" s="242"/>
      <c r="F470" s="236"/>
      <c r="G470" s="245"/>
      <c r="H470" s="194"/>
      <c r="I470" s="192"/>
      <c r="J470" s="194"/>
      <c r="K470" s="196"/>
      <c r="L470" s="196"/>
      <c r="M470" s="194"/>
      <c r="N470" s="213"/>
      <c r="O470" s="213"/>
      <c r="P470" s="219"/>
      <c r="Q470" s="196"/>
      <c r="R470" s="199"/>
      <c r="S470" s="79" t="s">
        <v>790</v>
      </c>
      <c r="T470" s="80"/>
      <c r="U470" s="81"/>
      <c r="V470" s="81"/>
      <c r="W470" s="81"/>
      <c r="X470" s="81"/>
      <c r="Y470" s="81"/>
      <c r="Z470" s="75" t="str">
        <f t="shared" si="29"/>
        <v/>
      </c>
      <c r="AA470" s="76">
        <f t="shared" si="30"/>
        <v>0</v>
      </c>
      <c r="AB470" s="76">
        <f t="shared" si="32"/>
        <v>0</v>
      </c>
      <c r="AC470" s="224"/>
      <c r="AD470" s="227"/>
      <c r="AE470" s="227"/>
      <c r="AF470" s="213"/>
      <c r="AG470" s="213"/>
      <c r="AH470" s="216"/>
      <c r="AI470" s="216"/>
      <c r="AJ470" s="204"/>
      <c r="AK470" s="204"/>
      <c r="AL470" s="204"/>
      <c r="AM470" s="207"/>
      <c r="AN470" s="207"/>
      <c r="AO470" s="207"/>
      <c r="AP470" s="207"/>
      <c r="AQ470" s="210"/>
      <c r="AR470" s="202"/>
    </row>
    <row r="471" spans="1:44" s="78" customFormat="1" ht="17.100000000000001" customHeight="1">
      <c r="A471" s="233"/>
      <c r="B471" s="236"/>
      <c r="C471" s="239"/>
      <c r="D471" s="236"/>
      <c r="E471" s="242"/>
      <c r="F471" s="236"/>
      <c r="G471" s="245"/>
      <c r="H471" s="194"/>
      <c r="I471" s="192"/>
      <c r="J471" s="194"/>
      <c r="K471" s="196"/>
      <c r="L471" s="196"/>
      <c r="M471" s="194"/>
      <c r="N471" s="213"/>
      <c r="O471" s="213"/>
      <c r="P471" s="219"/>
      <c r="Q471" s="196"/>
      <c r="R471" s="199"/>
      <c r="S471" s="79" t="s">
        <v>791</v>
      </c>
      <c r="T471" s="80"/>
      <c r="U471" s="81"/>
      <c r="V471" s="81"/>
      <c r="W471" s="81"/>
      <c r="X471" s="81"/>
      <c r="Y471" s="81"/>
      <c r="Z471" s="75" t="str">
        <f t="shared" si="29"/>
        <v/>
      </c>
      <c r="AA471" s="76">
        <f t="shared" si="30"/>
        <v>0</v>
      </c>
      <c r="AB471" s="76">
        <f t="shared" si="32"/>
        <v>0</v>
      </c>
      <c r="AC471" s="224"/>
      <c r="AD471" s="227"/>
      <c r="AE471" s="227"/>
      <c r="AF471" s="213"/>
      <c r="AG471" s="213"/>
      <c r="AH471" s="216"/>
      <c r="AI471" s="216"/>
      <c r="AJ471" s="204"/>
      <c r="AK471" s="204"/>
      <c r="AL471" s="204"/>
      <c r="AM471" s="207"/>
      <c r="AN471" s="207"/>
      <c r="AO471" s="207"/>
      <c r="AP471" s="207"/>
      <c r="AQ471" s="210"/>
      <c r="AR471" s="202"/>
    </row>
    <row r="472" spans="1:44" s="78" customFormat="1" ht="17.100000000000001" customHeight="1">
      <c r="A472" s="233"/>
      <c r="B472" s="236"/>
      <c r="C472" s="239"/>
      <c r="D472" s="236"/>
      <c r="E472" s="242"/>
      <c r="F472" s="236"/>
      <c r="G472" s="245"/>
      <c r="H472" s="194"/>
      <c r="I472" s="192"/>
      <c r="J472" s="194"/>
      <c r="K472" s="196"/>
      <c r="L472" s="196"/>
      <c r="M472" s="194"/>
      <c r="N472" s="213"/>
      <c r="O472" s="213"/>
      <c r="P472" s="219"/>
      <c r="Q472" s="196"/>
      <c r="R472" s="199"/>
      <c r="S472" s="79" t="s">
        <v>792</v>
      </c>
      <c r="T472" s="80"/>
      <c r="U472" s="81"/>
      <c r="V472" s="81"/>
      <c r="W472" s="81"/>
      <c r="X472" s="81"/>
      <c r="Y472" s="81"/>
      <c r="Z472" s="75" t="str">
        <f t="shared" si="29"/>
        <v/>
      </c>
      <c r="AA472" s="76">
        <f t="shared" si="30"/>
        <v>0</v>
      </c>
      <c r="AB472" s="76">
        <f t="shared" si="32"/>
        <v>0</v>
      </c>
      <c r="AC472" s="224"/>
      <c r="AD472" s="227"/>
      <c r="AE472" s="227"/>
      <c r="AF472" s="213"/>
      <c r="AG472" s="213"/>
      <c r="AH472" s="216"/>
      <c r="AI472" s="216"/>
      <c r="AJ472" s="204"/>
      <c r="AK472" s="204"/>
      <c r="AL472" s="204"/>
      <c r="AM472" s="207"/>
      <c r="AN472" s="207"/>
      <c r="AO472" s="207"/>
      <c r="AP472" s="207"/>
      <c r="AQ472" s="210"/>
      <c r="AR472" s="202"/>
    </row>
    <row r="473" spans="1:44" s="78" customFormat="1" ht="17.100000000000001" customHeight="1">
      <c r="A473" s="233"/>
      <c r="B473" s="236"/>
      <c r="C473" s="239"/>
      <c r="D473" s="236"/>
      <c r="E473" s="242"/>
      <c r="F473" s="236"/>
      <c r="G473" s="245"/>
      <c r="H473" s="194"/>
      <c r="I473" s="192">
        <v>18.5</v>
      </c>
      <c r="J473" s="194"/>
      <c r="K473" s="196"/>
      <c r="L473" s="196"/>
      <c r="M473" s="194"/>
      <c r="N473" s="213"/>
      <c r="O473" s="213"/>
      <c r="P473" s="219"/>
      <c r="Q473" s="196"/>
      <c r="R473" s="198">
        <f>IF(Q473="SI",1,IF(Q473="NO",3,0))</f>
        <v>0</v>
      </c>
      <c r="S473" s="79" t="s">
        <v>793</v>
      </c>
      <c r="T473" s="80"/>
      <c r="U473" s="81"/>
      <c r="V473" s="81"/>
      <c r="W473" s="81"/>
      <c r="X473" s="81"/>
      <c r="Y473" s="81"/>
      <c r="Z473" s="75" t="str">
        <f t="shared" si="29"/>
        <v/>
      </c>
      <c r="AA473" s="76">
        <f t="shared" si="30"/>
        <v>0</v>
      </c>
      <c r="AB473" s="76">
        <f t="shared" si="32"/>
        <v>0</v>
      </c>
      <c r="AC473" s="224"/>
      <c r="AD473" s="227"/>
      <c r="AE473" s="227"/>
      <c r="AF473" s="213"/>
      <c r="AG473" s="213"/>
      <c r="AH473" s="216"/>
      <c r="AI473" s="216"/>
      <c r="AJ473" s="204"/>
      <c r="AK473" s="204"/>
      <c r="AL473" s="204"/>
      <c r="AM473" s="207"/>
      <c r="AN473" s="207"/>
      <c r="AO473" s="207"/>
      <c r="AP473" s="207"/>
      <c r="AQ473" s="210"/>
      <c r="AR473" s="201"/>
    </row>
    <row r="474" spans="1:44" s="78" customFormat="1" ht="17.100000000000001" customHeight="1">
      <c r="A474" s="233"/>
      <c r="B474" s="236"/>
      <c r="C474" s="239"/>
      <c r="D474" s="236"/>
      <c r="E474" s="242"/>
      <c r="F474" s="236"/>
      <c r="G474" s="245"/>
      <c r="H474" s="194"/>
      <c r="I474" s="192"/>
      <c r="J474" s="194"/>
      <c r="K474" s="196"/>
      <c r="L474" s="196"/>
      <c r="M474" s="194"/>
      <c r="N474" s="213"/>
      <c r="O474" s="213"/>
      <c r="P474" s="219"/>
      <c r="Q474" s="196"/>
      <c r="R474" s="199"/>
      <c r="S474" s="79" t="s">
        <v>794</v>
      </c>
      <c r="T474" s="80"/>
      <c r="U474" s="81"/>
      <c r="V474" s="81"/>
      <c r="W474" s="81"/>
      <c r="X474" s="81"/>
      <c r="Y474" s="81"/>
      <c r="Z474" s="75" t="str">
        <f t="shared" si="29"/>
        <v/>
      </c>
      <c r="AA474" s="76">
        <f t="shared" si="30"/>
        <v>0</v>
      </c>
      <c r="AB474" s="76">
        <f t="shared" si="32"/>
        <v>0</v>
      </c>
      <c r="AC474" s="224"/>
      <c r="AD474" s="227"/>
      <c r="AE474" s="227"/>
      <c r="AF474" s="213"/>
      <c r="AG474" s="213"/>
      <c r="AH474" s="216"/>
      <c r="AI474" s="216"/>
      <c r="AJ474" s="204"/>
      <c r="AK474" s="204"/>
      <c r="AL474" s="204"/>
      <c r="AM474" s="207"/>
      <c r="AN474" s="207"/>
      <c r="AO474" s="207"/>
      <c r="AP474" s="207"/>
      <c r="AQ474" s="210"/>
      <c r="AR474" s="202"/>
    </row>
    <row r="475" spans="1:44" s="78" customFormat="1" ht="17.100000000000001" customHeight="1">
      <c r="A475" s="233"/>
      <c r="B475" s="236"/>
      <c r="C475" s="239"/>
      <c r="D475" s="236"/>
      <c r="E475" s="242"/>
      <c r="F475" s="236"/>
      <c r="G475" s="245"/>
      <c r="H475" s="194"/>
      <c r="I475" s="192"/>
      <c r="J475" s="194"/>
      <c r="K475" s="196"/>
      <c r="L475" s="196"/>
      <c r="M475" s="194"/>
      <c r="N475" s="213"/>
      <c r="O475" s="213"/>
      <c r="P475" s="219"/>
      <c r="Q475" s="196"/>
      <c r="R475" s="199"/>
      <c r="S475" s="79" t="s">
        <v>795</v>
      </c>
      <c r="T475" s="80"/>
      <c r="U475" s="81"/>
      <c r="V475" s="81"/>
      <c r="W475" s="81"/>
      <c r="X475" s="81"/>
      <c r="Y475" s="81"/>
      <c r="Z475" s="75" t="str">
        <f t="shared" si="29"/>
        <v/>
      </c>
      <c r="AA475" s="76">
        <f t="shared" si="30"/>
        <v>0</v>
      </c>
      <c r="AB475" s="76">
        <f t="shared" si="32"/>
        <v>0</v>
      </c>
      <c r="AC475" s="224"/>
      <c r="AD475" s="227"/>
      <c r="AE475" s="227"/>
      <c r="AF475" s="213"/>
      <c r="AG475" s="213"/>
      <c r="AH475" s="216"/>
      <c r="AI475" s="216"/>
      <c r="AJ475" s="204"/>
      <c r="AK475" s="204"/>
      <c r="AL475" s="204"/>
      <c r="AM475" s="207"/>
      <c r="AN475" s="207"/>
      <c r="AO475" s="207"/>
      <c r="AP475" s="207"/>
      <c r="AQ475" s="210"/>
      <c r="AR475" s="202"/>
    </row>
    <row r="476" spans="1:44" s="78" customFormat="1" ht="17.100000000000001" customHeight="1">
      <c r="A476" s="233"/>
      <c r="B476" s="236"/>
      <c r="C476" s="239"/>
      <c r="D476" s="236"/>
      <c r="E476" s="242"/>
      <c r="F476" s="236"/>
      <c r="G476" s="245"/>
      <c r="H476" s="194"/>
      <c r="I476" s="192"/>
      <c r="J476" s="194"/>
      <c r="K476" s="196"/>
      <c r="L476" s="196"/>
      <c r="M476" s="194"/>
      <c r="N476" s="213"/>
      <c r="O476" s="213"/>
      <c r="P476" s="219"/>
      <c r="Q476" s="196"/>
      <c r="R476" s="199"/>
      <c r="S476" s="79" t="s">
        <v>796</v>
      </c>
      <c r="T476" s="80"/>
      <c r="U476" s="81"/>
      <c r="V476" s="81"/>
      <c r="W476" s="81"/>
      <c r="X476" s="81"/>
      <c r="Y476" s="81"/>
      <c r="Z476" s="75" t="str">
        <f t="shared" si="29"/>
        <v/>
      </c>
      <c r="AA476" s="76">
        <f t="shared" si="30"/>
        <v>0</v>
      </c>
      <c r="AB476" s="76">
        <f t="shared" si="32"/>
        <v>0</v>
      </c>
      <c r="AC476" s="224"/>
      <c r="AD476" s="227"/>
      <c r="AE476" s="227"/>
      <c r="AF476" s="213"/>
      <c r="AG476" s="213"/>
      <c r="AH476" s="216"/>
      <c r="AI476" s="216"/>
      <c r="AJ476" s="204"/>
      <c r="AK476" s="204"/>
      <c r="AL476" s="204"/>
      <c r="AM476" s="207"/>
      <c r="AN476" s="207"/>
      <c r="AO476" s="207"/>
      <c r="AP476" s="207"/>
      <c r="AQ476" s="210"/>
      <c r="AR476" s="202"/>
    </row>
    <row r="477" spans="1:44" s="78" customFormat="1" ht="17.100000000000001" customHeight="1">
      <c r="A477" s="234"/>
      <c r="B477" s="237"/>
      <c r="C477" s="240"/>
      <c r="D477" s="237"/>
      <c r="E477" s="243"/>
      <c r="F477" s="237"/>
      <c r="G477" s="246"/>
      <c r="H477" s="195"/>
      <c r="I477" s="193"/>
      <c r="J477" s="195"/>
      <c r="K477" s="197"/>
      <c r="L477" s="197"/>
      <c r="M477" s="195"/>
      <c r="N477" s="214"/>
      <c r="O477" s="214"/>
      <c r="P477" s="220"/>
      <c r="Q477" s="197"/>
      <c r="R477" s="200"/>
      <c r="S477" s="82" t="s">
        <v>797</v>
      </c>
      <c r="T477" s="83"/>
      <c r="U477" s="84"/>
      <c r="V477" s="84"/>
      <c r="W477" s="84"/>
      <c r="X477" s="84"/>
      <c r="Y477" s="84"/>
      <c r="Z477" s="85" t="str">
        <f t="shared" ref="Z477:Z527" si="33">IF($T477&lt;&gt;"",IF(AND(V477="SI",W477="SI",X477="SI",Y477="SI"),"Suficiente",IF(OR(V477="NO",W477="NO",X477="NO",Y477="NO"),"Deficiente",IF(OR(V477="",W477="",X477="",Y477=""),"Falta Valorar el Control",""))),"")</f>
        <v/>
      </c>
      <c r="AA477" s="86">
        <f t="shared" si="30"/>
        <v>0</v>
      </c>
      <c r="AB477" s="86">
        <f t="shared" si="32"/>
        <v>0</v>
      </c>
      <c r="AC477" s="225"/>
      <c r="AD477" s="228"/>
      <c r="AE477" s="228"/>
      <c r="AF477" s="214"/>
      <c r="AG477" s="214"/>
      <c r="AH477" s="217"/>
      <c r="AI477" s="217"/>
      <c r="AJ477" s="205"/>
      <c r="AK477" s="205"/>
      <c r="AL477" s="205"/>
      <c r="AM477" s="208"/>
      <c r="AN477" s="208"/>
      <c r="AO477" s="208"/>
      <c r="AP477" s="208"/>
      <c r="AQ477" s="211"/>
      <c r="AR477" s="230"/>
    </row>
    <row r="478" spans="1:44" s="78" customFormat="1" ht="17.100000000000001" customHeight="1">
      <c r="A478" s="278" t="str">
        <f>IF(E478&lt;&gt;"",'Información General'!$D$15&amp;"_"&amp;+$A$1+19,"")</f>
        <v/>
      </c>
      <c r="B478" s="281"/>
      <c r="C478" s="284"/>
      <c r="D478" s="281"/>
      <c r="E478" s="287"/>
      <c r="F478" s="281"/>
      <c r="G478" s="290"/>
      <c r="H478" s="229"/>
      <c r="I478" s="293">
        <v>19.100000000000001</v>
      </c>
      <c r="J478" s="277"/>
      <c r="K478" s="271"/>
      <c r="L478" s="271"/>
      <c r="M478" s="277"/>
      <c r="N478" s="264"/>
      <c r="O478" s="264"/>
      <c r="P478" s="268" t="str">
        <f>IF(AND(N478&lt;&gt;"",O478&lt;&gt;""),IF(AND(N478&gt;5,O478&gt;5),"I",IF(AND(N478&lt;=5,O478&gt;5),"II",IF(AND(N478&gt;5,O478&lt;=5),"IV",IF(AND(N478&lt;=5,O478&lt;=5),"III")))),"")</f>
        <v/>
      </c>
      <c r="Q478" s="271"/>
      <c r="R478" s="272">
        <f>IF(Q478="SI",1,IF(Q478="NO",3,0))</f>
        <v>0</v>
      </c>
      <c r="S478" s="72" t="s">
        <v>798</v>
      </c>
      <c r="T478" s="73"/>
      <c r="U478" s="74"/>
      <c r="V478" s="74"/>
      <c r="W478" s="74"/>
      <c r="X478" s="74"/>
      <c r="Y478" s="74"/>
      <c r="Z478" s="87" t="str">
        <f t="shared" si="33"/>
        <v/>
      </c>
      <c r="AA478" s="77">
        <f>IF(Z478="Suficiente",1,0)</f>
        <v>0</v>
      </c>
      <c r="AB478" s="77">
        <f>IF(Z478="Deficiente",1,0)</f>
        <v>0</v>
      </c>
      <c r="AC478" s="273" t="str">
        <f>IF(SUM(R478:R502)&gt;=1,IF((SUM(R478:R502)/COUNTA(Q478:Q502))=1,IF(SUM(AA478:AA502)&gt;=1,IF(SUM(AA478:AA502)/(SUM(AA478:AA502)+SUM(AB478:AB502))=100%,"SI","NO"),"NO"),"NO"),"")</f>
        <v/>
      </c>
      <c r="AD478" s="276" t="str">
        <f>IF($N478=1,"b","")</f>
        <v/>
      </c>
      <c r="AE478" s="276" t="str">
        <f>IF($O478=1,"b","")</f>
        <v/>
      </c>
      <c r="AF478" s="264"/>
      <c r="AG478" s="264"/>
      <c r="AH478" s="267">
        <f>IF(OR($AD478="b",$AE478="b"),2,0)</f>
        <v>0</v>
      </c>
      <c r="AI478" s="267">
        <f>IF(AND($N478=1,$AF478=1,$O478=1,$AG478=1),1,0)</f>
        <v>0</v>
      </c>
      <c r="AJ478" s="257">
        <f>IF(AF478&lt;&gt;"",IF(AI478=1,1,IF(OR($AF478&gt;$N478,AND($AC478="SI",$AF478=$N478),AND($AC478="NO",$AF478&lt;&gt;$N478)),0,1)),0)</f>
        <v>0</v>
      </c>
      <c r="AK478" s="257">
        <f>IF(AG478&lt;&gt;"",IF(AI478=1,1,IF(OR(AG478&gt;O478,AND(AC478="SI",AG478=O478),AND(AC478="NO",AG478&lt;&gt;O478)),0,1)),0)</f>
        <v>0</v>
      </c>
      <c r="AL478" s="257">
        <f>IF(AC478&lt;&gt;"",(+AI478+AJ478+AK478),0)</f>
        <v>0</v>
      </c>
      <c r="AM478" s="260" t="str">
        <f>IF($AL478&gt;=2,IF(AND($AF478="",$AG478=""),"",IF(AND($AF478&gt;5,$AG478&gt;5),"I","")),"")</f>
        <v/>
      </c>
      <c r="AN478" s="260" t="str">
        <f>IF($AL478&gt;=2,IF(AND($AF478="",$AG478=""),"",IF(AND($AF478&lt;6,$AG478&gt;5),"II","")),"")</f>
        <v/>
      </c>
      <c r="AO478" s="260" t="str">
        <f>IF($AL478&gt;=2,IF(AND($AF478="",$AG478=""),"",IF(AND($AF478&lt;6,$AG478&lt;6),"III","")),"")</f>
        <v/>
      </c>
      <c r="AP478" s="260" t="str">
        <f>IF($AL478&gt;=2,IF(AND($AF478="",$AG478=""),"",IF(AND($AF478&gt;5,$AG478&lt;6),"IV","")),"")</f>
        <v/>
      </c>
      <c r="AQ478" s="261"/>
      <c r="AR478" s="256"/>
    </row>
    <row r="479" spans="1:44" s="78" customFormat="1" ht="17.100000000000001" customHeight="1">
      <c r="A479" s="279"/>
      <c r="B479" s="282"/>
      <c r="C479" s="285"/>
      <c r="D479" s="282"/>
      <c r="E479" s="288"/>
      <c r="F479" s="282"/>
      <c r="G479" s="291"/>
      <c r="H479" s="194"/>
      <c r="I479" s="248"/>
      <c r="J479" s="250"/>
      <c r="K479" s="252"/>
      <c r="L479" s="252"/>
      <c r="M479" s="250"/>
      <c r="N479" s="265"/>
      <c r="O479" s="265"/>
      <c r="P479" s="269"/>
      <c r="Q479" s="252"/>
      <c r="R479" s="199"/>
      <c r="S479" s="79" t="s">
        <v>799</v>
      </c>
      <c r="T479" s="80"/>
      <c r="U479" s="81"/>
      <c r="V479" s="81"/>
      <c r="W479" s="81"/>
      <c r="X479" s="81"/>
      <c r="Y479" s="81"/>
      <c r="Z479" s="75" t="str">
        <f t="shared" si="33"/>
        <v/>
      </c>
      <c r="AA479" s="76">
        <f t="shared" si="30"/>
        <v>0</v>
      </c>
      <c r="AB479" s="76">
        <f t="shared" ref="AB479:AB502" si="34">IF(Z479="Deficiente",1,0)</f>
        <v>0</v>
      </c>
      <c r="AC479" s="274"/>
      <c r="AD479" s="227"/>
      <c r="AE479" s="227"/>
      <c r="AF479" s="265"/>
      <c r="AG479" s="265"/>
      <c r="AH479" s="216"/>
      <c r="AI479" s="216"/>
      <c r="AJ479" s="258"/>
      <c r="AK479" s="258"/>
      <c r="AL479" s="258"/>
      <c r="AM479" s="207"/>
      <c r="AN479" s="207"/>
      <c r="AO479" s="207"/>
      <c r="AP479" s="207"/>
      <c r="AQ479" s="262"/>
      <c r="AR479" s="202"/>
    </row>
    <row r="480" spans="1:44" s="78" customFormat="1" ht="17.100000000000001" customHeight="1">
      <c r="A480" s="279"/>
      <c r="B480" s="282"/>
      <c r="C480" s="285"/>
      <c r="D480" s="282"/>
      <c r="E480" s="288"/>
      <c r="F480" s="282"/>
      <c r="G480" s="291"/>
      <c r="H480" s="194"/>
      <c r="I480" s="248"/>
      <c r="J480" s="250"/>
      <c r="K480" s="252"/>
      <c r="L480" s="252"/>
      <c r="M480" s="250"/>
      <c r="N480" s="265"/>
      <c r="O480" s="265"/>
      <c r="P480" s="269"/>
      <c r="Q480" s="252"/>
      <c r="R480" s="199"/>
      <c r="S480" s="79" t="s">
        <v>800</v>
      </c>
      <c r="T480" s="80"/>
      <c r="U480" s="81"/>
      <c r="V480" s="81"/>
      <c r="W480" s="81"/>
      <c r="X480" s="81"/>
      <c r="Y480" s="81"/>
      <c r="Z480" s="75" t="str">
        <f t="shared" si="33"/>
        <v/>
      </c>
      <c r="AA480" s="76">
        <f t="shared" si="30"/>
        <v>0</v>
      </c>
      <c r="AB480" s="76">
        <f t="shared" si="34"/>
        <v>0</v>
      </c>
      <c r="AC480" s="274"/>
      <c r="AD480" s="227"/>
      <c r="AE480" s="227"/>
      <c r="AF480" s="265"/>
      <c r="AG480" s="265"/>
      <c r="AH480" s="216"/>
      <c r="AI480" s="216"/>
      <c r="AJ480" s="258"/>
      <c r="AK480" s="258"/>
      <c r="AL480" s="258"/>
      <c r="AM480" s="207"/>
      <c r="AN480" s="207"/>
      <c r="AO480" s="207"/>
      <c r="AP480" s="207"/>
      <c r="AQ480" s="262"/>
      <c r="AR480" s="202"/>
    </row>
    <row r="481" spans="1:44" s="78" customFormat="1" ht="17.100000000000001" customHeight="1">
      <c r="A481" s="279"/>
      <c r="B481" s="282"/>
      <c r="C481" s="285"/>
      <c r="D481" s="282"/>
      <c r="E481" s="288"/>
      <c r="F481" s="282"/>
      <c r="G481" s="291"/>
      <c r="H481" s="194"/>
      <c r="I481" s="248"/>
      <c r="J481" s="250"/>
      <c r="K481" s="252"/>
      <c r="L481" s="252"/>
      <c r="M481" s="250"/>
      <c r="N481" s="265"/>
      <c r="O481" s="265"/>
      <c r="P481" s="269"/>
      <c r="Q481" s="252"/>
      <c r="R481" s="199"/>
      <c r="S481" s="79" t="s">
        <v>801</v>
      </c>
      <c r="T481" s="80"/>
      <c r="U481" s="81"/>
      <c r="V481" s="81"/>
      <c r="W481" s="81"/>
      <c r="X481" s="81"/>
      <c r="Y481" s="81"/>
      <c r="Z481" s="75" t="str">
        <f t="shared" si="33"/>
        <v/>
      </c>
      <c r="AA481" s="76">
        <f t="shared" si="30"/>
        <v>0</v>
      </c>
      <c r="AB481" s="76">
        <f t="shared" si="34"/>
        <v>0</v>
      </c>
      <c r="AC481" s="274"/>
      <c r="AD481" s="227"/>
      <c r="AE481" s="227"/>
      <c r="AF481" s="265"/>
      <c r="AG481" s="265"/>
      <c r="AH481" s="216"/>
      <c r="AI481" s="216"/>
      <c r="AJ481" s="258"/>
      <c r="AK481" s="258"/>
      <c r="AL481" s="258"/>
      <c r="AM481" s="207"/>
      <c r="AN481" s="207"/>
      <c r="AO481" s="207"/>
      <c r="AP481" s="207"/>
      <c r="AQ481" s="262"/>
      <c r="AR481" s="202"/>
    </row>
    <row r="482" spans="1:44" s="78" customFormat="1" ht="17.100000000000001" customHeight="1">
      <c r="A482" s="279"/>
      <c r="B482" s="282"/>
      <c r="C482" s="285"/>
      <c r="D482" s="282"/>
      <c r="E482" s="288"/>
      <c r="F482" s="282"/>
      <c r="G482" s="291"/>
      <c r="H482" s="194"/>
      <c r="I482" s="248"/>
      <c r="J482" s="250"/>
      <c r="K482" s="252"/>
      <c r="L482" s="252"/>
      <c r="M482" s="250"/>
      <c r="N482" s="265"/>
      <c r="O482" s="265"/>
      <c r="P482" s="269"/>
      <c r="Q482" s="252"/>
      <c r="R482" s="199"/>
      <c r="S482" s="79" t="s">
        <v>802</v>
      </c>
      <c r="T482" s="80"/>
      <c r="U482" s="81"/>
      <c r="V482" s="81"/>
      <c r="W482" s="81"/>
      <c r="X482" s="81"/>
      <c r="Y482" s="81"/>
      <c r="Z482" s="75" t="str">
        <f t="shared" si="33"/>
        <v/>
      </c>
      <c r="AA482" s="76">
        <f t="shared" si="30"/>
        <v>0</v>
      </c>
      <c r="AB482" s="76">
        <f t="shared" si="34"/>
        <v>0</v>
      </c>
      <c r="AC482" s="274"/>
      <c r="AD482" s="227"/>
      <c r="AE482" s="227"/>
      <c r="AF482" s="265"/>
      <c r="AG482" s="265"/>
      <c r="AH482" s="216"/>
      <c r="AI482" s="216"/>
      <c r="AJ482" s="258"/>
      <c r="AK482" s="258"/>
      <c r="AL482" s="258"/>
      <c r="AM482" s="207"/>
      <c r="AN482" s="207"/>
      <c r="AO482" s="207"/>
      <c r="AP482" s="207"/>
      <c r="AQ482" s="262"/>
      <c r="AR482" s="202"/>
    </row>
    <row r="483" spans="1:44" s="78" customFormat="1" ht="17.100000000000001" customHeight="1">
      <c r="A483" s="279"/>
      <c r="B483" s="282"/>
      <c r="C483" s="285"/>
      <c r="D483" s="282"/>
      <c r="E483" s="288"/>
      <c r="F483" s="282"/>
      <c r="G483" s="291"/>
      <c r="H483" s="194"/>
      <c r="I483" s="248">
        <v>19.2</v>
      </c>
      <c r="J483" s="250"/>
      <c r="K483" s="252"/>
      <c r="L483" s="252"/>
      <c r="M483" s="250"/>
      <c r="N483" s="265"/>
      <c r="O483" s="265"/>
      <c r="P483" s="269"/>
      <c r="Q483" s="252"/>
      <c r="R483" s="254">
        <f>IF(Q483="SI",1,IF(Q483="NO",3,0))</f>
        <v>0</v>
      </c>
      <c r="S483" s="79" t="s">
        <v>803</v>
      </c>
      <c r="T483" s="80"/>
      <c r="U483" s="81"/>
      <c r="V483" s="81"/>
      <c r="W483" s="81"/>
      <c r="X483" s="81"/>
      <c r="Y483" s="81"/>
      <c r="Z483" s="75" t="str">
        <f t="shared" si="33"/>
        <v/>
      </c>
      <c r="AA483" s="76">
        <f t="shared" si="30"/>
        <v>0</v>
      </c>
      <c r="AB483" s="76">
        <f t="shared" si="34"/>
        <v>0</v>
      </c>
      <c r="AC483" s="274"/>
      <c r="AD483" s="227"/>
      <c r="AE483" s="227"/>
      <c r="AF483" s="265"/>
      <c r="AG483" s="265"/>
      <c r="AH483" s="216"/>
      <c r="AI483" s="216"/>
      <c r="AJ483" s="258"/>
      <c r="AK483" s="258"/>
      <c r="AL483" s="258"/>
      <c r="AM483" s="207"/>
      <c r="AN483" s="207"/>
      <c r="AO483" s="207"/>
      <c r="AP483" s="207"/>
      <c r="AQ483" s="262"/>
      <c r="AR483" s="231"/>
    </row>
    <row r="484" spans="1:44" s="78" customFormat="1" ht="17.100000000000001" customHeight="1">
      <c r="A484" s="279"/>
      <c r="B484" s="282"/>
      <c r="C484" s="285"/>
      <c r="D484" s="282"/>
      <c r="E484" s="288"/>
      <c r="F484" s="282"/>
      <c r="G484" s="291"/>
      <c r="H484" s="194"/>
      <c r="I484" s="248"/>
      <c r="J484" s="250"/>
      <c r="K484" s="252"/>
      <c r="L484" s="252"/>
      <c r="M484" s="250"/>
      <c r="N484" s="265"/>
      <c r="O484" s="265"/>
      <c r="P484" s="269"/>
      <c r="Q484" s="252"/>
      <c r="R484" s="199"/>
      <c r="S484" s="79" t="s">
        <v>804</v>
      </c>
      <c r="T484" s="80"/>
      <c r="U484" s="81"/>
      <c r="V484" s="81"/>
      <c r="W484" s="81"/>
      <c r="X484" s="81"/>
      <c r="Y484" s="81"/>
      <c r="Z484" s="75" t="str">
        <f t="shared" si="33"/>
        <v/>
      </c>
      <c r="AA484" s="76">
        <f t="shared" si="30"/>
        <v>0</v>
      </c>
      <c r="AB484" s="76">
        <f t="shared" si="34"/>
        <v>0</v>
      </c>
      <c r="AC484" s="274"/>
      <c r="AD484" s="227"/>
      <c r="AE484" s="227"/>
      <c r="AF484" s="265"/>
      <c r="AG484" s="265"/>
      <c r="AH484" s="216"/>
      <c r="AI484" s="216"/>
      <c r="AJ484" s="258"/>
      <c r="AK484" s="258"/>
      <c r="AL484" s="258"/>
      <c r="AM484" s="207"/>
      <c r="AN484" s="207"/>
      <c r="AO484" s="207"/>
      <c r="AP484" s="207"/>
      <c r="AQ484" s="262"/>
      <c r="AR484" s="202"/>
    </row>
    <row r="485" spans="1:44" s="78" customFormat="1" ht="17.100000000000001" customHeight="1">
      <c r="A485" s="279"/>
      <c r="B485" s="282"/>
      <c r="C485" s="285"/>
      <c r="D485" s="282"/>
      <c r="E485" s="288"/>
      <c r="F485" s="282"/>
      <c r="G485" s="291"/>
      <c r="H485" s="194"/>
      <c r="I485" s="248"/>
      <c r="J485" s="250"/>
      <c r="K485" s="252"/>
      <c r="L485" s="252"/>
      <c r="M485" s="250"/>
      <c r="N485" s="265"/>
      <c r="O485" s="265"/>
      <c r="P485" s="269"/>
      <c r="Q485" s="252"/>
      <c r="R485" s="199"/>
      <c r="S485" s="79" t="s">
        <v>805</v>
      </c>
      <c r="T485" s="80"/>
      <c r="U485" s="81"/>
      <c r="V485" s="81"/>
      <c r="W485" s="81"/>
      <c r="X485" s="81"/>
      <c r="Y485" s="81"/>
      <c r="Z485" s="75" t="str">
        <f t="shared" si="33"/>
        <v/>
      </c>
      <c r="AA485" s="76">
        <f t="shared" si="30"/>
        <v>0</v>
      </c>
      <c r="AB485" s="76">
        <f t="shared" si="34"/>
        <v>0</v>
      </c>
      <c r="AC485" s="274"/>
      <c r="AD485" s="227"/>
      <c r="AE485" s="227"/>
      <c r="AF485" s="265"/>
      <c r="AG485" s="265"/>
      <c r="AH485" s="216"/>
      <c r="AI485" s="216"/>
      <c r="AJ485" s="258"/>
      <c r="AK485" s="258"/>
      <c r="AL485" s="258"/>
      <c r="AM485" s="207"/>
      <c r="AN485" s="207"/>
      <c r="AO485" s="207"/>
      <c r="AP485" s="207"/>
      <c r="AQ485" s="262"/>
      <c r="AR485" s="202"/>
    </row>
    <row r="486" spans="1:44" s="78" customFormat="1" ht="17.100000000000001" customHeight="1">
      <c r="A486" s="279"/>
      <c r="B486" s="282"/>
      <c r="C486" s="285"/>
      <c r="D486" s="282"/>
      <c r="E486" s="288"/>
      <c r="F486" s="282"/>
      <c r="G486" s="291"/>
      <c r="H486" s="194"/>
      <c r="I486" s="248"/>
      <c r="J486" s="250"/>
      <c r="K486" s="252"/>
      <c r="L486" s="252"/>
      <c r="M486" s="250"/>
      <c r="N486" s="265"/>
      <c r="O486" s="265"/>
      <c r="P486" s="269"/>
      <c r="Q486" s="252"/>
      <c r="R486" s="199"/>
      <c r="S486" s="79" t="s">
        <v>806</v>
      </c>
      <c r="T486" s="80"/>
      <c r="U486" s="81"/>
      <c r="V486" s="81"/>
      <c r="W486" s="81"/>
      <c r="X486" s="81"/>
      <c r="Y486" s="81"/>
      <c r="Z486" s="75" t="str">
        <f t="shared" si="33"/>
        <v/>
      </c>
      <c r="AA486" s="76">
        <f t="shared" si="30"/>
        <v>0</v>
      </c>
      <c r="AB486" s="76">
        <f t="shared" si="34"/>
        <v>0</v>
      </c>
      <c r="AC486" s="274"/>
      <c r="AD486" s="227"/>
      <c r="AE486" s="227"/>
      <c r="AF486" s="265"/>
      <c r="AG486" s="265"/>
      <c r="AH486" s="216"/>
      <c r="AI486" s="216"/>
      <c r="AJ486" s="258"/>
      <c r="AK486" s="258"/>
      <c r="AL486" s="258"/>
      <c r="AM486" s="207"/>
      <c r="AN486" s="207"/>
      <c r="AO486" s="207"/>
      <c r="AP486" s="207"/>
      <c r="AQ486" s="262"/>
      <c r="AR486" s="202"/>
    </row>
    <row r="487" spans="1:44" s="78" customFormat="1" ht="17.100000000000001" customHeight="1">
      <c r="A487" s="279"/>
      <c r="B487" s="282"/>
      <c r="C487" s="285"/>
      <c r="D487" s="282"/>
      <c r="E487" s="288"/>
      <c r="F487" s="282"/>
      <c r="G487" s="291"/>
      <c r="H487" s="194"/>
      <c r="I487" s="248"/>
      <c r="J487" s="250"/>
      <c r="K487" s="252"/>
      <c r="L487" s="252"/>
      <c r="M487" s="250"/>
      <c r="N487" s="265"/>
      <c r="O487" s="265"/>
      <c r="P487" s="269"/>
      <c r="Q487" s="252"/>
      <c r="R487" s="199"/>
      <c r="S487" s="79" t="s">
        <v>807</v>
      </c>
      <c r="T487" s="80"/>
      <c r="U487" s="81"/>
      <c r="V487" s="81"/>
      <c r="W487" s="81"/>
      <c r="X487" s="81"/>
      <c r="Y487" s="81"/>
      <c r="Z487" s="75" t="str">
        <f t="shared" si="33"/>
        <v/>
      </c>
      <c r="AA487" s="76">
        <f t="shared" si="30"/>
        <v>0</v>
      </c>
      <c r="AB487" s="76">
        <f t="shared" si="34"/>
        <v>0</v>
      </c>
      <c r="AC487" s="274"/>
      <c r="AD487" s="227"/>
      <c r="AE487" s="227"/>
      <c r="AF487" s="265"/>
      <c r="AG487" s="265"/>
      <c r="AH487" s="216"/>
      <c r="AI487" s="216"/>
      <c r="AJ487" s="258"/>
      <c r="AK487" s="258"/>
      <c r="AL487" s="258"/>
      <c r="AM487" s="207"/>
      <c r="AN487" s="207"/>
      <c r="AO487" s="207"/>
      <c r="AP487" s="207"/>
      <c r="AQ487" s="262"/>
      <c r="AR487" s="202"/>
    </row>
    <row r="488" spans="1:44" s="78" customFormat="1" ht="17.100000000000001" customHeight="1">
      <c r="A488" s="279"/>
      <c r="B488" s="282"/>
      <c r="C488" s="285"/>
      <c r="D488" s="282"/>
      <c r="E488" s="288"/>
      <c r="F488" s="282"/>
      <c r="G488" s="291"/>
      <c r="H488" s="194"/>
      <c r="I488" s="248">
        <v>19.3</v>
      </c>
      <c r="J488" s="250"/>
      <c r="K488" s="252"/>
      <c r="L488" s="252"/>
      <c r="M488" s="250"/>
      <c r="N488" s="265"/>
      <c r="O488" s="265"/>
      <c r="P488" s="269"/>
      <c r="Q488" s="252"/>
      <c r="R488" s="254">
        <f>IF(Q488="SI",1,IF(Q488="NO",3,0))</f>
        <v>0</v>
      </c>
      <c r="S488" s="79" t="s">
        <v>808</v>
      </c>
      <c r="T488" s="80"/>
      <c r="U488" s="81"/>
      <c r="V488" s="81"/>
      <c r="W488" s="81"/>
      <c r="X488" s="81"/>
      <c r="Y488" s="81"/>
      <c r="Z488" s="75" t="str">
        <f t="shared" si="33"/>
        <v/>
      </c>
      <c r="AA488" s="76">
        <f t="shared" si="30"/>
        <v>0</v>
      </c>
      <c r="AB488" s="76">
        <f t="shared" si="34"/>
        <v>0</v>
      </c>
      <c r="AC488" s="274"/>
      <c r="AD488" s="227"/>
      <c r="AE488" s="227"/>
      <c r="AF488" s="265"/>
      <c r="AG488" s="265"/>
      <c r="AH488" s="216"/>
      <c r="AI488" s="216"/>
      <c r="AJ488" s="258"/>
      <c r="AK488" s="258"/>
      <c r="AL488" s="258"/>
      <c r="AM488" s="207"/>
      <c r="AN488" s="207"/>
      <c r="AO488" s="207"/>
      <c r="AP488" s="207"/>
      <c r="AQ488" s="262"/>
      <c r="AR488" s="231"/>
    </row>
    <row r="489" spans="1:44" s="78" customFormat="1" ht="17.100000000000001" customHeight="1">
      <c r="A489" s="279"/>
      <c r="B489" s="282"/>
      <c r="C489" s="285"/>
      <c r="D489" s="282"/>
      <c r="E489" s="288"/>
      <c r="F489" s="282"/>
      <c r="G489" s="291"/>
      <c r="H489" s="194"/>
      <c r="I489" s="248"/>
      <c r="J489" s="250"/>
      <c r="K489" s="252"/>
      <c r="L489" s="252"/>
      <c r="M489" s="250"/>
      <c r="N489" s="265"/>
      <c r="O489" s="265"/>
      <c r="P489" s="269"/>
      <c r="Q489" s="252"/>
      <c r="R489" s="199"/>
      <c r="S489" s="79" t="s">
        <v>809</v>
      </c>
      <c r="T489" s="80"/>
      <c r="U489" s="81"/>
      <c r="V489" s="81"/>
      <c r="W489" s="81"/>
      <c r="X489" s="81"/>
      <c r="Y489" s="81"/>
      <c r="Z489" s="75" t="str">
        <f t="shared" si="33"/>
        <v/>
      </c>
      <c r="AA489" s="76">
        <f t="shared" si="30"/>
        <v>0</v>
      </c>
      <c r="AB489" s="76">
        <f t="shared" si="34"/>
        <v>0</v>
      </c>
      <c r="AC489" s="274"/>
      <c r="AD489" s="227"/>
      <c r="AE489" s="227"/>
      <c r="AF489" s="265"/>
      <c r="AG489" s="265"/>
      <c r="AH489" s="216"/>
      <c r="AI489" s="216"/>
      <c r="AJ489" s="258"/>
      <c r="AK489" s="258"/>
      <c r="AL489" s="258"/>
      <c r="AM489" s="207"/>
      <c r="AN489" s="207"/>
      <c r="AO489" s="207"/>
      <c r="AP489" s="207"/>
      <c r="AQ489" s="262"/>
      <c r="AR489" s="202"/>
    </row>
    <row r="490" spans="1:44" s="78" customFormat="1" ht="17.100000000000001" customHeight="1">
      <c r="A490" s="279"/>
      <c r="B490" s="282"/>
      <c r="C490" s="285"/>
      <c r="D490" s="282"/>
      <c r="E490" s="288"/>
      <c r="F490" s="282"/>
      <c r="G490" s="291"/>
      <c r="H490" s="194"/>
      <c r="I490" s="248"/>
      <c r="J490" s="250"/>
      <c r="K490" s="252"/>
      <c r="L490" s="252"/>
      <c r="M490" s="250"/>
      <c r="N490" s="265"/>
      <c r="O490" s="265"/>
      <c r="P490" s="269"/>
      <c r="Q490" s="252"/>
      <c r="R490" s="199"/>
      <c r="S490" s="79" t="s">
        <v>810</v>
      </c>
      <c r="T490" s="80"/>
      <c r="U490" s="81"/>
      <c r="V490" s="81"/>
      <c r="W490" s="81"/>
      <c r="X490" s="81"/>
      <c r="Y490" s="81"/>
      <c r="Z490" s="75" t="str">
        <f t="shared" si="33"/>
        <v/>
      </c>
      <c r="AA490" s="76">
        <f t="shared" si="30"/>
        <v>0</v>
      </c>
      <c r="AB490" s="76">
        <f t="shared" si="34"/>
        <v>0</v>
      </c>
      <c r="AC490" s="274"/>
      <c r="AD490" s="227"/>
      <c r="AE490" s="227"/>
      <c r="AF490" s="265"/>
      <c r="AG490" s="265"/>
      <c r="AH490" s="216"/>
      <c r="AI490" s="216"/>
      <c r="AJ490" s="258"/>
      <c r="AK490" s="258"/>
      <c r="AL490" s="258"/>
      <c r="AM490" s="207"/>
      <c r="AN490" s="207"/>
      <c r="AO490" s="207"/>
      <c r="AP490" s="207"/>
      <c r="AQ490" s="262"/>
      <c r="AR490" s="202"/>
    </row>
    <row r="491" spans="1:44" s="78" customFormat="1" ht="17.100000000000001" customHeight="1">
      <c r="A491" s="279"/>
      <c r="B491" s="282"/>
      <c r="C491" s="285"/>
      <c r="D491" s="282"/>
      <c r="E491" s="288"/>
      <c r="F491" s="282"/>
      <c r="G491" s="291"/>
      <c r="H491" s="194"/>
      <c r="I491" s="248"/>
      <c r="J491" s="250"/>
      <c r="K491" s="252"/>
      <c r="L491" s="252"/>
      <c r="M491" s="250"/>
      <c r="N491" s="265"/>
      <c r="O491" s="265"/>
      <c r="P491" s="269"/>
      <c r="Q491" s="252"/>
      <c r="R491" s="199"/>
      <c r="S491" s="79" t="s">
        <v>811</v>
      </c>
      <c r="T491" s="80"/>
      <c r="U491" s="81"/>
      <c r="V491" s="81"/>
      <c r="W491" s="81"/>
      <c r="X491" s="81"/>
      <c r="Y491" s="81"/>
      <c r="Z491" s="75" t="str">
        <f t="shared" si="33"/>
        <v/>
      </c>
      <c r="AA491" s="76">
        <f t="shared" si="30"/>
        <v>0</v>
      </c>
      <c r="AB491" s="76">
        <f t="shared" si="34"/>
        <v>0</v>
      </c>
      <c r="AC491" s="274"/>
      <c r="AD491" s="227"/>
      <c r="AE491" s="227"/>
      <c r="AF491" s="265"/>
      <c r="AG491" s="265"/>
      <c r="AH491" s="216"/>
      <c r="AI491" s="216"/>
      <c r="AJ491" s="258"/>
      <c r="AK491" s="258"/>
      <c r="AL491" s="258"/>
      <c r="AM491" s="207"/>
      <c r="AN491" s="207"/>
      <c r="AO491" s="207"/>
      <c r="AP491" s="207"/>
      <c r="AQ491" s="262"/>
      <c r="AR491" s="202"/>
    </row>
    <row r="492" spans="1:44" s="78" customFormat="1" ht="17.100000000000001" customHeight="1">
      <c r="A492" s="279"/>
      <c r="B492" s="282"/>
      <c r="C492" s="285"/>
      <c r="D492" s="282"/>
      <c r="E492" s="288"/>
      <c r="F492" s="282"/>
      <c r="G492" s="291"/>
      <c r="H492" s="194"/>
      <c r="I492" s="248"/>
      <c r="J492" s="250"/>
      <c r="K492" s="252"/>
      <c r="L492" s="252"/>
      <c r="M492" s="250"/>
      <c r="N492" s="265"/>
      <c r="O492" s="265"/>
      <c r="P492" s="269"/>
      <c r="Q492" s="252"/>
      <c r="R492" s="199"/>
      <c r="S492" s="79" t="s">
        <v>812</v>
      </c>
      <c r="T492" s="80"/>
      <c r="U492" s="81"/>
      <c r="V492" s="81"/>
      <c r="W492" s="81"/>
      <c r="X492" s="81"/>
      <c r="Y492" s="81"/>
      <c r="Z492" s="75" t="str">
        <f t="shared" si="33"/>
        <v/>
      </c>
      <c r="AA492" s="76">
        <f t="shared" si="30"/>
        <v>0</v>
      </c>
      <c r="AB492" s="76">
        <f t="shared" si="34"/>
        <v>0</v>
      </c>
      <c r="AC492" s="274"/>
      <c r="AD492" s="227"/>
      <c r="AE492" s="227"/>
      <c r="AF492" s="265"/>
      <c r="AG492" s="265"/>
      <c r="AH492" s="216"/>
      <c r="AI492" s="216"/>
      <c r="AJ492" s="258"/>
      <c r="AK492" s="258"/>
      <c r="AL492" s="258"/>
      <c r="AM492" s="207"/>
      <c r="AN492" s="207"/>
      <c r="AO492" s="207"/>
      <c r="AP492" s="207"/>
      <c r="AQ492" s="262"/>
      <c r="AR492" s="202"/>
    </row>
    <row r="493" spans="1:44" s="78" customFormat="1" ht="17.100000000000001" customHeight="1">
      <c r="A493" s="279"/>
      <c r="B493" s="282"/>
      <c r="C493" s="285"/>
      <c r="D493" s="282"/>
      <c r="E493" s="288"/>
      <c r="F493" s="282"/>
      <c r="G493" s="291"/>
      <c r="H493" s="194"/>
      <c r="I493" s="248">
        <v>19.399999999999999</v>
      </c>
      <c r="J493" s="250"/>
      <c r="K493" s="252"/>
      <c r="L493" s="252"/>
      <c r="M493" s="250"/>
      <c r="N493" s="265"/>
      <c r="O493" s="265"/>
      <c r="P493" s="269"/>
      <c r="Q493" s="252"/>
      <c r="R493" s="254">
        <f>IF(Q493="SI",1,IF(Q493="NO",3,0))</f>
        <v>0</v>
      </c>
      <c r="S493" s="79" t="s">
        <v>813</v>
      </c>
      <c r="T493" s="80"/>
      <c r="U493" s="81"/>
      <c r="V493" s="81"/>
      <c r="W493" s="81"/>
      <c r="X493" s="81"/>
      <c r="Y493" s="81"/>
      <c r="Z493" s="75" t="str">
        <f t="shared" si="33"/>
        <v/>
      </c>
      <c r="AA493" s="76">
        <f t="shared" ref="AA493:AA527" si="35">IF(Z493="Suficiente",1,0)</f>
        <v>0</v>
      </c>
      <c r="AB493" s="76">
        <f t="shared" si="34"/>
        <v>0</v>
      </c>
      <c r="AC493" s="274"/>
      <c r="AD493" s="227"/>
      <c r="AE493" s="227"/>
      <c r="AF493" s="265"/>
      <c r="AG493" s="265"/>
      <c r="AH493" s="216"/>
      <c r="AI493" s="216"/>
      <c r="AJ493" s="258"/>
      <c r="AK493" s="258"/>
      <c r="AL493" s="258"/>
      <c r="AM493" s="207"/>
      <c r="AN493" s="207"/>
      <c r="AO493" s="207"/>
      <c r="AP493" s="207"/>
      <c r="AQ493" s="262"/>
      <c r="AR493" s="231"/>
    </row>
    <row r="494" spans="1:44" s="78" customFormat="1" ht="17.100000000000001" customHeight="1">
      <c r="A494" s="279"/>
      <c r="B494" s="282"/>
      <c r="C494" s="285"/>
      <c r="D494" s="282"/>
      <c r="E494" s="288"/>
      <c r="F494" s="282"/>
      <c r="G494" s="291"/>
      <c r="H494" s="194"/>
      <c r="I494" s="248"/>
      <c r="J494" s="250"/>
      <c r="K494" s="252"/>
      <c r="L494" s="252"/>
      <c r="M494" s="250"/>
      <c r="N494" s="265"/>
      <c r="O494" s="265"/>
      <c r="P494" s="269"/>
      <c r="Q494" s="252"/>
      <c r="R494" s="199"/>
      <c r="S494" s="79" t="s">
        <v>814</v>
      </c>
      <c r="T494" s="80"/>
      <c r="U494" s="81"/>
      <c r="V494" s="81"/>
      <c r="W494" s="81"/>
      <c r="X494" s="81"/>
      <c r="Y494" s="81"/>
      <c r="Z494" s="75" t="str">
        <f t="shared" si="33"/>
        <v/>
      </c>
      <c r="AA494" s="76">
        <f t="shared" si="35"/>
        <v>0</v>
      </c>
      <c r="AB494" s="76">
        <f t="shared" si="34"/>
        <v>0</v>
      </c>
      <c r="AC494" s="274"/>
      <c r="AD494" s="227"/>
      <c r="AE494" s="227"/>
      <c r="AF494" s="265"/>
      <c r="AG494" s="265"/>
      <c r="AH494" s="216"/>
      <c r="AI494" s="216"/>
      <c r="AJ494" s="258"/>
      <c r="AK494" s="258"/>
      <c r="AL494" s="258"/>
      <c r="AM494" s="207"/>
      <c r="AN494" s="207"/>
      <c r="AO494" s="207"/>
      <c r="AP494" s="207"/>
      <c r="AQ494" s="262"/>
      <c r="AR494" s="202"/>
    </row>
    <row r="495" spans="1:44" s="78" customFormat="1" ht="17.100000000000001" customHeight="1">
      <c r="A495" s="279"/>
      <c r="B495" s="282"/>
      <c r="C495" s="285"/>
      <c r="D495" s="282"/>
      <c r="E495" s="288"/>
      <c r="F495" s="282"/>
      <c r="G495" s="291"/>
      <c r="H495" s="194"/>
      <c r="I495" s="248"/>
      <c r="J495" s="250"/>
      <c r="K495" s="252"/>
      <c r="L495" s="252"/>
      <c r="M495" s="250"/>
      <c r="N495" s="265"/>
      <c r="O495" s="265"/>
      <c r="P495" s="269"/>
      <c r="Q495" s="252"/>
      <c r="R495" s="199"/>
      <c r="S495" s="79" t="s">
        <v>815</v>
      </c>
      <c r="T495" s="80"/>
      <c r="U495" s="81"/>
      <c r="V495" s="81"/>
      <c r="W495" s="81"/>
      <c r="X495" s="81"/>
      <c r="Y495" s="81"/>
      <c r="Z495" s="75" t="str">
        <f t="shared" si="33"/>
        <v/>
      </c>
      <c r="AA495" s="76">
        <f t="shared" si="35"/>
        <v>0</v>
      </c>
      <c r="AB495" s="76">
        <f t="shared" si="34"/>
        <v>0</v>
      </c>
      <c r="AC495" s="274"/>
      <c r="AD495" s="227"/>
      <c r="AE495" s="227"/>
      <c r="AF495" s="265"/>
      <c r="AG495" s="265"/>
      <c r="AH495" s="216"/>
      <c r="AI495" s="216"/>
      <c r="AJ495" s="258"/>
      <c r="AK495" s="258"/>
      <c r="AL495" s="258"/>
      <c r="AM495" s="207"/>
      <c r="AN495" s="207"/>
      <c r="AO495" s="207"/>
      <c r="AP495" s="207"/>
      <c r="AQ495" s="262"/>
      <c r="AR495" s="202"/>
    </row>
    <row r="496" spans="1:44" s="78" customFormat="1" ht="17.100000000000001" customHeight="1">
      <c r="A496" s="279"/>
      <c r="B496" s="282"/>
      <c r="C496" s="285"/>
      <c r="D496" s="282"/>
      <c r="E496" s="288"/>
      <c r="F496" s="282"/>
      <c r="G496" s="291"/>
      <c r="H496" s="194"/>
      <c r="I496" s="248"/>
      <c r="J496" s="250"/>
      <c r="K496" s="252"/>
      <c r="L496" s="252"/>
      <c r="M496" s="250"/>
      <c r="N496" s="265"/>
      <c r="O496" s="265"/>
      <c r="P496" s="269"/>
      <c r="Q496" s="252"/>
      <c r="R496" s="199"/>
      <c r="S496" s="79" t="s">
        <v>816</v>
      </c>
      <c r="T496" s="80"/>
      <c r="U496" s="81"/>
      <c r="V496" s="81"/>
      <c r="W496" s="81"/>
      <c r="X496" s="81"/>
      <c r="Y496" s="81"/>
      <c r="Z496" s="75" t="str">
        <f t="shared" si="33"/>
        <v/>
      </c>
      <c r="AA496" s="76">
        <f t="shared" si="35"/>
        <v>0</v>
      </c>
      <c r="AB496" s="76">
        <f t="shared" si="34"/>
        <v>0</v>
      </c>
      <c r="AC496" s="274"/>
      <c r="AD496" s="227"/>
      <c r="AE496" s="227"/>
      <c r="AF496" s="265"/>
      <c r="AG496" s="265"/>
      <c r="AH496" s="216"/>
      <c r="AI496" s="216"/>
      <c r="AJ496" s="258"/>
      <c r="AK496" s="258"/>
      <c r="AL496" s="258"/>
      <c r="AM496" s="207"/>
      <c r="AN496" s="207"/>
      <c r="AO496" s="207"/>
      <c r="AP496" s="207"/>
      <c r="AQ496" s="262"/>
      <c r="AR496" s="202"/>
    </row>
    <row r="497" spans="1:44" s="78" customFormat="1" ht="17.100000000000001" customHeight="1">
      <c r="A497" s="279"/>
      <c r="B497" s="282"/>
      <c r="C497" s="285"/>
      <c r="D497" s="282"/>
      <c r="E497" s="288"/>
      <c r="F497" s="282"/>
      <c r="G497" s="291"/>
      <c r="H497" s="194"/>
      <c r="I497" s="248"/>
      <c r="J497" s="250"/>
      <c r="K497" s="252"/>
      <c r="L497" s="252"/>
      <c r="M497" s="250"/>
      <c r="N497" s="265"/>
      <c r="O497" s="265"/>
      <c r="P497" s="269"/>
      <c r="Q497" s="252"/>
      <c r="R497" s="199"/>
      <c r="S497" s="79" t="s">
        <v>817</v>
      </c>
      <c r="T497" s="80"/>
      <c r="U497" s="81"/>
      <c r="V497" s="81"/>
      <c r="W497" s="81"/>
      <c r="X497" s="81"/>
      <c r="Y497" s="81"/>
      <c r="Z497" s="75" t="str">
        <f t="shared" si="33"/>
        <v/>
      </c>
      <c r="AA497" s="76">
        <f t="shared" si="35"/>
        <v>0</v>
      </c>
      <c r="AB497" s="76">
        <f t="shared" si="34"/>
        <v>0</v>
      </c>
      <c r="AC497" s="274"/>
      <c r="AD497" s="227"/>
      <c r="AE497" s="227"/>
      <c r="AF497" s="265"/>
      <c r="AG497" s="265"/>
      <c r="AH497" s="216"/>
      <c r="AI497" s="216"/>
      <c r="AJ497" s="258"/>
      <c r="AK497" s="258"/>
      <c r="AL497" s="258"/>
      <c r="AM497" s="207"/>
      <c r="AN497" s="207"/>
      <c r="AO497" s="207"/>
      <c r="AP497" s="207"/>
      <c r="AQ497" s="262"/>
      <c r="AR497" s="202"/>
    </row>
    <row r="498" spans="1:44" s="78" customFormat="1" ht="17.100000000000001" customHeight="1">
      <c r="A498" s="279"/>
      <c r="B498" s="282"/>
      <c r="C498" s="285"/>
      <c r="D498" s="282"/>
      <c r="E498" s="288"/>
      <c r="F498" s="282"/>
      <c r="G498" s="291"/>
      <c r="H498" s="194"/>
      <c r="I498" s="248">
        <v>19.5</v>
      </c>
      <c r="J498" s="250"/>
      <c r="K498" s="252"/>
      <c r="L498" s="252"/>
      <c r="M498" s="250"/>
      <c r="N498" s="265"/>
      <c r="O498" s="265"/>
      <c r="P498" s="269"/>
      <c r="Q498" s="252"/>
      <c r="R498" s="254">
        <f>IF(Q498="SI",1,IF(Q498="NO",3,0))</f>
        <v>0</v>
      </c>
      <c r="S498" s="79" t="s">
        <v>818</v>
      </c>
      <c r="T498" s="80"/>
      <c r="U498" s="81"/>
      <c r="V498" s="81"/>
      <c r="W498" s="81"/>
      <c r="X498" s="81"/>
      <c r="Y498" s="81"/>
      <c r="Z498" s="75" t="str">
        <f t="shared" si="33"/>
        <v/>
      </c>
      <c r="AA498" s="76">
        <f t="shared" si="35"/>
        <v>0</v>
      </c>
      <c r="AB498" s="76">
        <f t="shared" si="34"/>
        <v>0</v>
      </c>
      <c r="AC498" s="274"/>
      <c r="AD498" s="227"/>
      <c r="AE498" s="227"/>
      <c r="AF498" s="265"/>
      <c r="AG498" s="265"/>
      <c r="AH498" s="216"/>
      <c r="AI498" s="216"/>
      <c r="AJ498" s="258"/>
      <c r="AK498" s="258"/>
      <c r="AL498" s="258"/>
      <c r="AM498" s="207"/>
      <c r="AN498" s="207"/>
      <c r="AO498" s="207"/>
      <c r="AP498" s="207"/>
      <c r="AQ498" s="262"/>
      <c r="AR498" s="231"/>
    </row>
    <row r="499" spans="1:44" s="78" customFormat="1" ht="17.100000000000001" customHeight="1">
      <c r="A499" s="279"/>
      <c r="B499" s="282"/>
      <c r="C499" s="285"/>
      <c r="D499" s="282"/>
      <c r="E499" s="288"/>
      <c r="F499" s="282"/>
      <c r="G499" s="291"/>
      <c r="H499" s="194"/>
      <c r="I499" s="248"/>
      <c r="J499" s="250"/>
      <c r="K499" s="252"/>
      <c r="L499" s="252"/>
      <c r="M499" s="250"/>
      <c r="N499" s="265"/>
      <c r="O499" s="265"/>
      <c r="P499" s="269"/>
      <c r="Q499" s="252"/>
      <c r="R499" s="199"/>
      <c r="S499" s="79" t="s">
        <v>819</v>
      </c>
      <c r="T499" s="80"/>
      <c r="U499" s="81"/>
      <c r="V499" s="81"/>
      <c r="W499" s="81"/>
      <c r="X499" s="81"/>
      <c r="Y499" s="81"/>
      <c r="Z499" s="75" t="str">
        <f t="shared" si="33"/>
        <v/>
      </c>
      <c r="AA499" s="76">
        <f t="shared" si="35"/>
        <v>0</v>
      </c>
      <c r="AB499" s="76">
        <f t="shared" si="34"/>
        <v>0</v>
      </c>
      <c r="AC499" s="274"/>
      <c r="AD499" s="227"/>
      <c r="AE499" s="227"/>
      <c r="AF499" s="265"/>
      <c r="AG499" s="265"/>
      <c r="AH499" s="216"/>
      <c r="AI499" s="216"/>
      <c r="AJ499" s="258"/>
      <c r="AK499" s="258"/>
      <c r="AL499" s="258"/>
      <c r="AM499" s="207"/>
      <c r="AN499" s="207"/>
      <c r="AO499" s="207"/>
      <c r="AP499" s="207"/>
      <c r="AQ499" s="262"/>
      <c r="AR499" s="202"/>
    </row>
    <row r="500" spans="1:44" s="78" customFormat="1" ht="17.100000000000001" customHeight="1">
      <c r="A500" s="279"/>
      <c r="B500" s="282"/>
      <c r="C500" s="285"/>
      <c r="D500" s="282"/>
      <c r="E500" s="288"/>
      <c r="F500" s="282"/>
      <c r="G500" s="291"/>
      <c r="H500" s="194"/>
      <c r="I500" s="248"/>
      <c r="J500" s="250"/>
      <c r="K500" s="252"/>
      <c r="L500" s="252"/>
      <c r="M500" s="250"/>
      <c r="N500" s="265"/>
      <c r="O500" s="265"/>
      <c r="P500" s="269"/>
      <c r="Q500" s="252"/>
      <c r="R500" s="199"/>
      <c r="S500" s="79" t="s">
        <v>820</v>
      </c>
      <c r="T500" s="80"/>
      <c r="U500" s="81"/>
      <c r="V500" s="81"/>
      <c r="W500" s="81"/>
      <c r="X500" s="81"/>
      <c r="Y500" s="81"/>
      <c r="Z500" s="75" t="str">
        <f t="shared" si="33"/>
        <v/>
      </c>
      <c r="AA500" s="76">
        <f t="shared" si="35"/>
        <v>0</v>
      </c>
      <c r="AB500" s="76">
        <f t="shared" si="34"/>
        <v>0</v>
      </c>
      <c r="AC500" s="274"/>
      <c r="AD500" s="227"/>
      <c r="AE500" s="227"/>
      <c r="AF500" s="265"/>
      <c r="AG500" s="265"/>
      <c r="AH500" s="216"/>
      <c r="AI500" s="216"/>
      <c r="AJ500" s="258"/>
      <c r="AK500" s="258"/>
      <c r="AL500" s="258"/>
      <c r="AM500" s="207"/>
      <c r="AN500" s="207"/>
      <c r="AO500" s="207"/>
      <c r="AP500" s="207"/>
      <c r="AQ500" s="262"/>
      <c r="AR500" s="202"/>
    </row>
    <row r="501" spans="1:44" s="78" customFormat="1" ht="17.100000000000001" customHeight="1">
      <c r="A501" s="279"/>
      <c r="B501" s="282"/>
      <c r="C501" s="285"/>
      <c r="D501" s="282"/>
      <c r="E501" s="288"/>
      <c r="F501" s="282"/>
      <c r="G501" s="291"/>
      <c r="H501" s="194"/>
      <c r="I501" s="248"/>
      <c r="J501" s="250"/>
      <c r="K501" s="252"/>
      <c r="L501" s="252"/>
      <c r="M501" s="250"/>
      <c r="N501" s="265"/>
      <c r="O501" s="265"/>
      <c r="P501" s="269"/>
      <c r="Q501" s="252"/>
      <c r="R501" s="199"/>
      <c r="S501" s="79" t="s">
        <v>821</v>
      </c>
      <c r="T501" s="80"/>
      <c r="U501" s="81"/>
      <c r="V501" s="81"/>
      <c r="W501" s="81"/>
      <c r="X501" s="81"/>
      <c r="Y501" s="81"/>
      <c r="Z501" s="75" t="str">
        <f t="shared" si="33"/>
        <v/>
      </c>
      <c r="AA501" s="76">
        <f t="shared" si="35"/>
        <v>0</v>
      </c>
      <c r="AB501" s="76">
        <f t="shared" si="34"/>
        <v>0</v>
      </c>
      <c r="AC501" s="274"/>
      <c r="AD501" s="227"/>
      <c r="AE501" s="227"/>
      <c r="AF501" s="265"/>
      <c r="AG501" s="265"/>
      <c r="AH501" s="216"/>
      <c r="AI501" s="216"/>
      <c r="AJ501" s="258"/>
      <c r="AK501" s="258"/>
      <c r="AL501" s="258"/>
      <c r="AM501" s="207"/>
      <c r="AN501" s="207"/>
      <c r="AO501" s="207"/>
      <c r="AP501" s="207"/>
      <c r="AQ501" s="262"/>
      <c r="AR501" s="202"/>
    </row>
    <row r="502" spans="1:44" s="78" customFormat="1" ht="17.100000000000001" customHeight="1">
      <c r="A502" s="280"/>
      <c r="B502" s="283"/>
      <c r="C502" s="286"/>
      <c r="D502" s="283"/>
      <c r="E502" s="289"/>
      <c r="F502" s="283"/>
      <c r="G502" s="292"/>
      <c r="H502" s="195"/>
      <c r="I502" s="249"/>
      <c r="J502" s="251"/>
      <c r="K502" s="253"/>
      <c r="L502" s="253"/>
      <c r="M502" s="251"/>
      <c r="N502" s="266"/>
      <c r="O502" s="266"/>
      <c r="P502" s="270"/>
      <c r="Q502" s="253"/>
      <c r="R502" s="200"/>
      <c r="S502" s="82" t="s">
        <v>822</v>
      </c>
      <c r="T502" s="83"/>
      <c r="U502" s="84"/>
      <c r="V502" s="84"/>
      <c r="W502" s="84"/>
      <c r="X502" s="84"/>
      <c r="Y502" s="84"/>
      <c r="Z502" s="85" t="str">
        <f t="shared" si="33"/>
        <v/>
      </c>
      <c r="AA502" s="86">
        <f t="shared" si="35"/>
        <v>0</v>
      </c>
      <c r="AB502" s="86">
        <f t="shared" si="34"/>
        <v>0</v>
      </c>
      <c r="AC502" s="275"/>
      <c r="AD502" s="228"/>
      <c r="AE502" s="228"/>
      <c r="AF502" s="266"/>
      <c r="AG502" s="266"/>
      <c r="AH502" s="217"/>
      <c r="AI502" s="217"/>
      <c r="AJ502" s="259"/>
      <c r="AK502" s="259"/>
      <c r="AL502" s="259"/>
      <c r="AM502" s="208"/>
      <c r="AN502" s="208"/>
      <c r="AO502" s="208"/>
      <c r="AP502" s="208"/>
      <c r="AQ502" s="263"/>
      <c r="AR502" s="230"/>
    </row>
    <row r="503" spans="1:44" s="78" customFormat="1" ht="17.100000000000001" customHeight="1">
      <c r="A503" s="232" t="str">
        <f>IF(E503&lt;&gt;"",'Información General'!$D$15&amp;"_"&amp;+$A$1+20,"")</f>
        <v/>
      </c>
      <c r="B503" s="235"/>
      <c r="C503" s="238"/>
      <c r="D503" s="235"/>
      <c r="E503" s="241"/>
      <c r="F503" s="235"/>
      <c r="G503" s="244"/>
      <c r="H503" s="229"/>
      <c r="I503" s="247">
        <v>20.100000000000001</v>
      </c>
      <c r="J503" s="229"/>
      <c r="K503" s="221"/>
      <c r="L503" s="221"/>
      <c r="M503" s="229"/>
      <c r="N503" s="212"/>
      <c r="O503" s="212"/>
      <c r="P503" s="218" t="str">
        <f>IF(AND(N503&lt;&gt;"",O503&lt;&gt;""),IF(AND(N503&gt;5,O503&gt;5),"I",IF(AND(N503&lt;=5,O503&gt;5),"II",IF(AND(N503&gt;5,O503&lt;=5),"IV",IF(AND(N503&lt;=5,O503&lt;=5),"III")))),"")</f>
        <v/>
      </c>
      <c r="Q503" s="221"/>
      <c r="R503" s="222">
        <f>IF(Q503="SI",1,IF(Q503="NO",3,0))</f>
        <v>0</v>
      </c>
      <c r="S503" s="72" t="s">
        <v>823</v>
      </c>
      <c r="T503" s="73"/>
      <c r="U503" s="74"/>
      <c r="V503" s="74"/>
      <c r="W503" s="74"/>
      <c r="X503" s="74"/>
      <c r="Y503" s="74"/>
      <c r="Z503" s="87" t="str">
        <f t="shared" si="33"/>
        <v/>
      </c>
      <c r="AA503" s="77">
        <f>IF(Z503="Suficiente",1,0)</f>
        <v>0</v>
      </c>
      <c r="AB503" s="77">
        <f>IF(Z503="Deficiente",1,0)</f>
        <v>0</v>
      </c>
      <c r="AC503" s="223" t="str">
        <f>IF(SUM(R503:R527)&gt;=1,IF((SUM(R503:R527)/COUNTA(Q503:Q527))=1,IF(SUM(AA503:AA527)&gt;=1,IF(SUM(AA503:AA527)/(SUM(AA503:AA527)+SUM(AB503:AB527))=100%,"SI","NO"),"NO"),"NO"),"")</f>
        <v/>
      </c>
      <c r="AD503" s="226" t="str">
        <f>IF($N503=1,"b","")</f>
        <v/>
      </c>
      <c r="AE503" s="226" t="str">
        <f>IF($O503=1,"b","")</f>
        <v/>
      </c>
      <c r="AF503" s="212"/>
      <c r="AG503" s="212"/>
      <c r="AH503" s="215">
        <f>IF(OR($AD503="b",$AE503="b"),2,0)</f>
        <v>0</v>
      </c>
      <c r="AI503" s="215">
        <f>IF(AND($N503=1,$AF503=1,$O503=1,$AG503=1),1,0)</f>
        <v>0</v>
      </c>
      <c r="AJ503" s="203">
        <f>IF(AF503&lt;&gt;"",IF(AI503=1,1,IF(OR($AF503&gt;$N503,AND($AC503="SI",$AF503=$N503),AND($AC503="NO",$AF503&lt;&gt;$N503)),0,1)),0)</f>
        <v>0</v>
      </c>
      <c r="AK503" s="203">
        <f>IF(AG503&lt;&gt;"",IF(AI503=1,1,IF(OR(AG503&gt;O503,AND(AC503="SI",AG503=O503),AND(AC503="NO",AG503&lt;&gt;O503)),0,1)),0)</f>
        <v>0</v>
      </c>
      <c r="AL503" s="203">
        <f>IF(AC503&lt;&gt;"",(+AI503+AJ503+AK503),0)</f>
        <v>0</v>
      </c>
      <c r="AM503" s="206" t="str">
        <f>IF($AL503&gt;=2,IF(AND($AF503="",$AG503=""),"",IF(AND($AF503&gt;5,$AG503&gt;5),"I","")),"")</f>
        <v/>
      </c>
      <c r="AN503" s="206" t="str">
        <f>IF($AL503&gt;=2,IF(AND($AF503="",$AG503=""),"",IF(AND($AF503&lt;6,$AG503&gt;5),"II","")),"")</f>
        <v/>
      </c>
      <c r="AO503" s="206" t="str">
        <f>IF($AL503&gt;=2,IF(AND($AF503="",$AG503=""),"",IF(AND($AF503&lt;6,$AG503&lt;6),"III","")),"")</f>
        <v/>
      </c>
      <c r="AP503" s="206" t="str">
        <f>IF($AL503&gt;=2,IF(AND($AF503="",$AG503=""),"",IF(AND($AF503&gt;5,$AG503&lt;6),"IV","")),"")</f>
        <v/>
      </c>
      <c r="AQ503" s="209"/>
      <c r="AR503" s="255"/>
    </row>
    <row r="504" spans="1:44" s="78" customFormat="1" ht="17.100000000000001" customHeight="1">
      <c r="A504" s="233"/>
      <c r="B504" s="236"/>
      <c r="C504" s="239"/>
      <c r="D504" s="236"/>
      <c r="E504" s="242"/>
      <c r="F504" s="236"/>
      <c r="G504" s="245"/>
      <c r="H504" s="194"/>
      <c r="I504" s="192"/>
      <c r="J504" s="194"/>
      <c r="K504" s="196"/>
      <c r="L504" s="196"/>
      <c r="M504" s="194"/>
      <c r="N504" s="213"/>
      <c r="O504" s="213"/>
      <c r="P504" s="219"/>
      <c r="Q504" s="196"/>
      <c r="R504" s="199"/>
      <c r="S504" s="79" t="s">
        <v>824</v>
      </c>
      <c r="T504" s="80"/>
      <c r="U504" s="81"/>
      <c r="V504" s="81"/>
      <c r="W504" s="81"/>
      <c r="X504" s="81"/>
      <c r="Y504" s="81"/>
      <c r="Z504" s="75" t="str">
        <f t="shared" si="33"/>
        <v/>
      </c>
      <c r="AA504" s="76">
        <f t="shared" si="35"/>
        <v>0</v>
      </c>
      <c r="AB504" s="76">
        <f t="shared" ref="AB504:AB527" si="36">IF(Z504="Deficiente",1,0)</f>
        <v>0</v>
      </c>
      <c r="AC504" s="224"/>
      <c r="AD504" s="227"/>
      <c r="AE504" s="227"/>
      <c r="AF504" s="213"/>
      <c r="AG504" s="213"/>
      <c r="AH504" s="216"/>
      <c r="AI504" s="216"/>
      <c r="AJ504" s="204"/>
      <c r="AK504" s="204"/>
      <c r="AL504" s="204"/>
      <c r="AM504" s="207"/>
      <c r="AN504" s="207"/>
      <c r="AO504" s="207"/>
      <c r="AP504" s="207"/>
      <c r="AQ504" s="210"/>
      <c r="AR504" s="202"/>
    </row>
    <row r="505" spans="1:44" s="78" customFormat="1" ht="17.100000000000001" customHeight="1">
      <c r="A505" s="233"/>
      <c r="B505" s="236"/>
      <c r="C505" s="239"/>
      <c r="D505" s="236"/>
      <c r="E505" s="242"/>
      <c r="F505" s="236"/>
      <c r="G505" s="245"/>
      <c r="H505" s="194"/>
      <c r="I505" s="192"/>
      <c r="J505" s="194"/>
      <c r="K505" s="196"/>
      <c r="L505" s="196"/>
      <c r="M505" s="194"/>
      <c r="N505" s="213"/>
      <c r="O505" s="213"/>
      <c r="P505" s="219"/>
      <c r="Q505" s="196"/>
      <c r="R505" s="199"/>
      <c r="S505" s="79" t="s">
        <v>825</v>
      </c>
      <c r="T505" s="80"/>
      <c r="U505" s="81"/>
      <c r="V505" s="81"/>
      <c r="W505" s="81"/>
      <c r="X505" s="81"/>
      <c r="Y505" s="81"/>
      <c r="Z505" s="75" t="str">
        <f t="shared" si="33"/>
        <v/>
      </c>
      <c r="AA505" s="76">
        <f t="shared" si="35"/>
        <v>0</v>
      </c>
      <c r="AB505" s="76">
        <f t="shared" si="36"/>
        <v>0</v>
      </c>
      <c r="AC505" s="224"/>
      <c r="AD505" s="227"/>
      <c r="AE505" s="227"/>
      <c r="AF505" s="213"/>
      <c r="AG505" s="213"/>
      <c r="AH505" s="216"/>
      <c r="AI505" s="216"/>
      <c r="AJ505" s="204"/>
      <c r="AK505" s="204"/>
      <c r="AL505" s="204"/>
      <c r="AM505" s="207"/>
      <c r="AN505" s="207"/>
      <c r="AO505" s="207"/>
      <c r="AP505" s="207"/>
      <c r="AQ505" s="210"/>
      <c r="AR505" s="202"/>
    </row>
    <row r="506" spans="1:44" s="78" customFormat="1" ht="17.100000000000001" customHeight="1">
      <c r="A506" s="233"/>
      <c r="B506" s="236"/>
      <c r="C506" s="239"/>
      <c r="D506" s="236"/>
      <c r="E506" s="242"/>
      <c r="F506" s="236"/>
      <c r="G506" s="245"/>
      <c r="H506" s="194"/>
      <c r="I506" s="192"/>
      <c r="J506" s="194"/>
      <c r="K506" s="196"/>
      <c r="L506" s="196"/>
      <c r="M506" s="194"/>
      <c r="N506" s="213"/>
      <c r="O506" s="213"/>
      <c r="P506" s="219"/>
      <c r="Q506" s="196"/>
      <c r="R506" s="199"/>
      <c r="S506" s="79" t="s">
        <v>826</v>
      </c>
      <c r="T506" s="80"/>
      <c r="U506" s="81"/>
      <c r="V506" s="81"/>
      <c r="W506" s="81"/>
      <c r="X506" s="81"/>
      <c r="Y506" s="81"/>
      <c r="Z506" s="75" t="str">
        <f t="shared" si="33"/>
        <v/>
      </c>
      <c r="AA506" s="76">
        <f t="shared" si="35"/>
        <v>0</v>
      </c>
      <c r="AB506" s="76">
        <f t="shared" si="36"/>
        <v>0</v>
      </c>
      <c r="AC506" s="224"/>
      <c r="AD506" s="227"/>
      <c r="AE506" s="227"/>
      <c r="AF506" s="213"/>
      <c r="AG506" s="213"/>
      <c r="AH506" s="216"/>
      <c r="AI506" s="216"/>
      <c r="AJ506" s="204"/>
      <c r="AK506" s="204"/>
      <c r="AL506" s="204"/>
      <c r="AM506" s="207"/>
      <c r="AN506" s="207"/>
      <c r="AO506" s="207"/>
      <c r="AP506" s="207"/>
      <c r="AQ506" s="210"/>
      <c r="AR506" s="202"/>
    </row>
    <row r="507" spans="1:44" s="78" customFormat="1" ht="17.100000000000001" customHeight="1">
      <c r="A507" s="233"/>
      <c r="B507" s="236"/>
      <c r="C507" s="239"/>
      <c r="D507" s="236"/>
      <c r="E507" s="242"/>
      <c r="F507" s="236"/>
      <c r="G507" s="245"/>
      <c r="H507" s="194"/>
      <c r="I507" s="192"/>
      <c r="J507" s="194"/>
      <c r="K507" s="196"/>
      <c r="L507" s="196"/>
      <c r="M507" s="194"/>
      <c r="N507" s="213"/>
      <c r="O507" s="213"/>
      <c r="P507" s="219"/>
      <c r="Q507" s="196"/>
      <c r="R507" s="199"/>
      <c r="S507" s="79" t="s">
        <v>827</v>
      </c>
      <c r="T507" s="80"/>
      <c r="U507" s="81"/>
      <c r="V507" s="81"/>
      <c r="W507" s="81"/>
      <c r="X507" s="81"/>
      <c r="Y507" s="81"/>
      <c r="Z507" s="75" t="str">
        <f t="shared" si="33"/>
        <v/>
      </c>
      <c r="AA507" s="76">
        <f t="shared" si="35"/>
        <v>0</v>
      </c>
      <c r="AB507" s="76">
        <f t="shared" si="36"/>
        <v>0</v>
      </c>
      <c r="AC507" s="224"/>
      <c r="AD507" s="227"/>
      <c r="AE507" s="227"/>
      <c r="AF507" s="213"/>
      <c r="AG507" s="213"/>
      <c r="AH507" s="216"/>
      <c r="AI507" s="216"/>
      <c r="AJ507" s="204"/>
      <c r="AK507" s="204"/>
      <c r="AL507" s="204"/>
      <c r="AM507" s="207"/>
      <c r="AN507" s="207"/>
      <c r="AO507" s="207"/>
      <c r="AP507" s="207"/>
      <c r="AQ507" s="210"/>
      <c r="AR507" s="202"/>
    </row>
    <row r="508" spans="1:44" s="78" customFormat="1" ht="17.100000000000001" customHeight="1">
      <c r="A508" s="233"/>
      <c r="B508" s="236"/>
      <c r="C508" s="239"/>
      <c r="D508" s="236"/>
      <c r="E508" s="242"/>
      <c r="F508" s="236"/>
      <c r="G508" s="245"/>
      <c r="H508" s="194"/>
      <c r="I508" s="192">
        <v>20.2</v>
      </c>
      <c r="J508" s="194"/>
      <c r="K508" s="196"/>
      <c r="L508" s="196"/>
      <c r="M508" s="194"/>
      <c r="N508" s="213"/>
      <c r="O508" s="213"/>
      <c r="P508" s="219"/>
      <c r="Q508" s="196"/>
      <c r="R508" s="198">
        <f>IF(Q508="SI",1,IF(Q508="NO",3,0))</f>
        <v>0</v>
      </c>
      <c r="S508" s="79" t="s">
        <v>828</v>
      </c>
      <c r="T508" s="80"/>
      <c r="U508" s="81"/>
      <c r="V508" s="81"/>
      <c r="W508" s="81"/>
      <c r="X508" s="81"/>
      <c r="Y508" s="81"/>
      <c r="Z508" s="75" t="str">
        <f t="shared" si="33"/>
        <v/>
      </c>
      <c r="AA508" s="76">
        <f t="shared" si="35"/>
        <v>0</v>
      </c>
      <c r="AB508" s="76">
        <f t="shared" si="36"/>
        <v>0</v>
      </c>
      <c r="AC508" s="224"/>
      <c r="AD508" s="227"/>
      <c r="AE508" s="227"/>
      <c r="AF508" s="213"/>
      <c r="AG508" s="213"/>
      <c r="AH508" s="216"/>
      <c r="AI508" s="216"/>
      <c r="AJ508" s="204"/>
      <c r="AK508" s="204"/>
      <c r="AL508" s="204"/>
      <c r="AM508" s="207"/>
      <c r="AN508" s="207"/>
      <c r="AO508" s="207"/>
      <c r="AP508" s="207"/>
      <c r="AQ508" s="210"/>
      <c r="AR508" s="201"/>
    </row>
    <row r="509" spans="1:44" s="78" customFormat="1" ht="17.100000000000001" customHeight="1">
      <c r="A509" s="233"/>
      <c r="B509" s="236"/>
      <c r="C509" s="239"/>
      <c r="D509" s="236"/>
      <c r="E509" s="242"/>
      <c r="F509" s="236"/>
      <c r="G509" s="245"/>
      <c r="H509" s="194"/>
      <c r="I509" s="192"/>
      <c r="J509" s="194"/>
      <c r="K509" s="196"/>
      <c r="L509" s="196"/>
      <c r="M509" s="194"/>
      <c r="N509" s="213"/>
      <c r="O509" s="213"/>
      <c r="P509" s="219"/>
      <c r="Q509" s="196"/>
      <c r="R509" s="199"/>
      <c r="S509" s="79" t="s">
        <v>829</v>
      </c>
      <c r="T509" s="80"/>
      <c r="U509" s="81"/>
      <c r="V509" s="81"/>
      <c r="W509" s="81"/>
      <c r="X509" s="81"/>
      <c r="Y509" s="81"/>
      <c r="Z509" s="75" t="str">
        <f t="shared" si="33"/>
        <v/>
      </c>
      <c r="AA509" s="76">
        <f t="shared" si="35"/>
        <v>0</v>
      </c>
      <c r="AB509" s="76">
        <f t="shared" si="36"/>
        <v>0</v>
      </c>
      <c r="AC509" s="224"/>
      <c r="AD509" s="227"/>
      <c r="AE509" s="227"/>
      <c r="AF509" s="213"/>
      <c r="AG509" s="213"/>
      <c r="AH509" s="216"/>
      <c r="AI509" s="216"/>
      <c r="AJ509" s="204"/>
      <c r="AK509" s="204"/>
      <c r="AL509" s="204"/>
      <c r="AM509" s="207"/>
      <c r="AN509" s="207"/>
      <c r="AO509" s="207"/>
      <c r="AP509" s="207"/>
      <c r="AQ509" s="210"/>
      <c r="AR509" s="202"/>
    </row>
    <row r="510" spans="1:44" s="78" customFormat="1" ht="17.100000000000001" customHeight="1">
      <c r="A510" s="233"/>
      <c r="B510" s="236"/>
      <c r="C510" s="239"/>
      <c r="D510" s="236"/>
      <c r="E510" s="242"/>
      <c r="F510" s="236"/>
      <c r="G510" s="245"/>
      <c r="H510" s="194"/>
      <c r="I510" s="192"/>
      <c r="J510" s="194"/>
      <c r="K510" s="196"/>
      <c r="L510" s="196"/>
      <c r="M510" s="194"/>
      <c r="N510" s="213"/>
      <c r="O510" s="213"/>
      <c r="P510" s="219"/>
      <c r="Q510" s="196"/>
      <c r="R510" s="199"/>
      <c r="S510" s="79" t="s">
        <v>830</v>
      </c>
      <c r="T510" s="80"/>
      <c r="U510" s="81"/>
      <c r="V510" s="81"/>
      <c r="W510" s="81"/>
      <c r="X510" s="81"/>
      <c r="Y510" s="81"/>
      <c r="Z510" s="75" t="str">
        <f t="shared" si="33"/>
        <v/>
      </c>
      <c r="AA510" s="76">
        <f t="shared" si="35"/>
        <v>0</v>
      </c>
      <c r="AB510" s="76">
        <f t="shared" si="36"/>
        <v>0</v>
      </c>
      <c r="AC510" s="224"/>
      <c r="AD510" s="227"/>
      <c r="AE510" s="227"/>
      <c r="AF510" s="213"/>
      <c r="AG510" s="213"/>
      <c r="AH510" s="216"/>
      <c r="AI510" s="216"/>
      <c r="AJ510" s="204"/>
      <c r="AK510" s="204"/>
      <c r="AL510" s="204"/>
      <c r="AM510" s="207"/>
      <c r="AN510" s="207"/>
      <c r="AO510" s="207"/>
      <c r="AP510" s="207"/>
      <c r="AQ510" s="210"/>
      <c r="AR510" s="202"/>
    </row>
    <row r="511" spans="1:44" s="78" customFormat="1" ht="17.100000000000001" customHeight="1">
      <c r="A511" s="233"/>
      <c r="B511" s="236"/>
      <c r="C511" s="239"/>
      <c r="D511" s="236"/>
      <c r="E511" s="242"/>
      <c r="F511" s="236"/>
      <c r="G511" s="245"/>
      <c r="H511" s="194"/>
      <c r="I511" s="192"/>
      <c r="J511" s="194"/>
      <c r="K511" s="196"/>
      <c r="L511" s="196"/>
      <c r="M511" s="194"/>
      <c r="N511" s="213"/>
      <c r="O511" s="213"/>
      <c r="P511" s="219"/>
      <c r="Q511" s="196"/>
      <c r="R511" s="199"/>
      <c r="S511" s="79" t="s">
        <v>831</v>
      </c>
      <c r="T511" s="80"/>
      <c r="U511" s="81"/>
      <c r="V511" s="81"/>
      <c r="W511" s="81"/>
      <c r="X511" s="81"/>
      <c r="Y511" s="81"/>
      <c r="Z511" s="75" t="str">
        <f t="shared" si="33"/>
        <v/>
      </c>
      <c r="AA511" s="76">
        <f t="shared" si="35"/>
        <v>0</v>
      </c>
      <c r="AB511" s="76">
        <f t="shared" si="36"/>
        <v>0</v>
      </c>
      <c r="AC511" s="224"/>
      <c r="AD511" s="227"/>
      <c r="AE511" s="227"/>
      <c r="AF511" s="213"/>
      <c r="AG511" s="213"/>
      <c r="AH511" s="216"/>
      <c r="AI511" s="216"/>
      <c r="AJ511" s="204"/>
      <c r="AK511" s="204"/>
      <c r="AL511" s="204"/>
      <c r="AM511" s="207"/>
      <c r="AN511" s="207"/>
      <c r="AO511" s="207"/>
      <c r="AP511" s="207"/>
      <c r="AQ511" s="210"/>
      <c r="AR511" s="202"/>
    </row>
    <row r="512" spans="1:44" s="78" customFormat="1" ht="17.100000000000001" customHeight="1">
      <c r="A512" s="233"/>
      <c r="B512" s="236"/>
      <c r="C512" s="239"/>
      <c r="D512" s="236"/>
      <c r="E512" s="242"/>
      <c r="F512" s="236"/>
      <c r="G512" s="245"/>
      <c r="H512" s="194"/>
      <c r="I512" s="192"/>
      <c r="J512" s="194"/>
      <c r="K512" s="196"/>
      <c r="L512" s="196"/>
      <c r="M512" s="194"/>
      <c r="N512" s="213"/>
      <c r="O512" s="213"/>
      <c r="P512" s="219"/>
      <c r="Q512" s="196"/>
      <c r="R512" s="199"/>
      <c r="S512" s="79" t="s">
        <v>832</v>
      </c>
      <c r="T512" s="80"/>
      <c r="U512" s="81"/>
      <c r="V512" s="81"/>
      <c r="W512" s="81"/>
      <c r="X512" s="81"/>
      <c r="Y512" s="81"/>
      <c r="Z512" s="75" t="str">
        <f t="shared" si="33"/>
        <v/>
      </c>
      <c r="AA512" s="76">
        <f t="shared" si="35"/>
        <v>0</v>
      </c>
      <c r="AB512" s="76">
        <f t="shared" si="36"/>
        <v>0</v>
      </c>
      <c r="AC512" s="224"/>
      <c r="AD512" s="227"/>
      <c r="AE512" s="227"/>
      <c r="AF512" s="213"/>
      <c r="AG512" s="213"/>
      <c r="AH512" s="216"/>
      <c r="AI512" s="216"/>
      <c r="AJ512" s="204"/>
      <c r="AK512" s="204"/>
      <c r="AL512" s="204"/>
      <c r="AM512" s="207"/>
      <c r="AN512" s="207"/>
      <c r="AO512" s="207"/>
      <c r="AP512" s="207"/>
      <c r="AQ512" s="210"/>
      <c r="AR512" s="202"/>
    </row>
    <row r="513" spans="1:44" s="78" customFormat="1" ht="17.100000000000001" customHeight="1">
      <c r="A513" s="233"/>
      <c r="B513" s="236"/>
      <c r="C513" s="239"/>
      <c r="D513" s="236"/>
      <c r="E513" s="242"/>
      <c r="F513" s="236"/>
      <c r="G513" s="245"/>
      <c r="H513" s="194"/>
      <c r="I513" s="192">
        <v>20.3</v>
      </c>
      <c r="J513" s="194"/>
      <c r="K513" s="196"/>
      <c r="L513" s="196"/>
      <c r="M513" s="194"/>
      <c r="N513" s="213"/>
      <c r="O513" s="213"/>
      <c r="P513" s="219"/>
      <c r="Q513" s="196"/>
      <c r="R513" s="198">
        <f>IF(Q513="SI",1,IF(Q513="NO",3,0))</f>
        <v>0</v>
      </c>
      <c r="S513" s="79" t="s">
        <v>833</v>
      </c>
      <c r="T513" s="80"/>
      <c r="U513" s="81"/>
      <c r="V513" s="81"/>
      <c r="W513" s="81"/>
      <c r="X513" s="81"/>
      <c r="Y513" s="81"/>
      <c r="Z513" s="75" t="str">
        <f t="shared" si="33"/>
        <v/>
      </c>
      <c r="AA513" s="76">
        <f t="shared" si="35"/>
        <v>0</v>
      </c>
      <c r="AB513" s="76">
        <f t="shared" si="36"/>
        <v>0</v>
      </c>
      <c r="AC513" s="224"/>
      <c r="AD513" s="227"/>
      <c r="AE513" s="227"/>
      <c r="AF513" s="213"/>
      <c r="AG513" s="213"/>
      <c r="AH513" s="216"/>
      <c r="AI513" s="216"/>
      <c r="AJ513" s="204"/>
      <c r="AK513" s="204"/>
      <c r="AL513" s="204"/>
      <c r="AM513" s="207"/>
      <c r="AN513" s="207"/>
      <c r="AO513" s="207"/>
      <c r="AP513" s="207"/>
      <c r="AQ513" s="210"/>
      <c r="AR513" s="201"/>
    </row>
    <row r="514" spans="1:44" s="78" customFormat="1" ht="17.100000000000001" customHeight="1">
      <c r="A514" s="233"/>
      <c r="B514" s="236"/>
      <c r="C514" s="239"/>
      <c r="D514" s="236"/>
      <c r="E514" s="242"/>
      <c r="F514" s="236"/>
      <c r="G514" s="245"/>
      <c r="H514" s="194"/>
      <c r="I514" s="192"/>
      <c r="J514" s="194"/>
      <c r="K514" s="196"/>
      <c r="L514" s="196"/>
      <c r="M514" s="194"/>
      <c r="N514" s="213"/>
      <c r="O514" s="213"/>
      <c r="P514" s="219"/>
      <c r="Q514" s="196"/>
      <c r="R514" s="199"/>
      <c r="S514" s="79" t="s">
        <v>834</v>
      </c>
      <c r="T514" s="80"/>
      <c r="U514" s="81"/>
      <c r="V514" s="81"/>
      <c r="W514" s="81"/>
      <c r="X514" s="81"/>
      <c r="Y514" s="81"/>
      <c r="Z514" s="75" t="str">
        <f t="shared" si="33"/>
        <v/>
      </c>
      <c r="AA514" s="76">
        <f t="shared" si="35"/>
        <v>0</v>
      </c>
      <c r="AB514" s="76">
        <f t="shared" si="36"/>
        <v>0</v>
      </c>
      <c r="AC514" s="224"/>
      <c r="AD514" s="227"/>
      <c r="AE514" s="227"/>
      <c r="AF514" s="213"/>
      <c r="AG514" s="213"/>
      <c r="AH514" s="216"/>
      <c r="AI514" s="216"/>
      <c r="AJ514" s="204"/>
      <c r="AK514" s="204"/>
      <c r="AL514" s="204"/>
      <c r="AM514" s="207"/>
      <c r="AN514" s="207"/>
      <c r="AO514" s="207"/>
      <c r="AP514" s="207"/>
      <c r="AQ514" s="210"/>
      <c r="AR514" s="202"/>
    </row>
    <row r="515" spans="1:44" s="78" customFormat="1" ht="17.100000000000001" customHeight="1">
      <c r="A515" s="233"/>
      <c r="B515" s="236"/>
      <c r="C515" s="239"/>
      <c r="D515" s="236"/>
      <c r="E515" s="242"/>
      <c r="F515" s="236"/>
      <c r="G515" s="245"/>
      <c r="H515" s="194"/>
      <c r="I515" s="192"/>
      <c r="J515" s="194"/>
      <c r="K515" s="196"/>
      <c r="L515" s="196"/>
      <c r="M515" s="194"/>
      <c r="N515" s="213"/>
      <c r="O515" s="213"/>
      <c r="P515" s="219"/>
      <c r="Q515" s="196"/>
      <c r="R515" s="199"/>
      <c r="S515" s="79" t="s">
        <v>835</v>
      </c>
      <c r="T515" s="80"/>
      <c r="U515" s="81"/>
      <c r="V515" s="81"/>
      <c r="W515" s="81"/>
      <c r="X515" s="81"/>
      <c r="Y515" s="81"/>
      <c r="Z515" s="75" t="str">
        <f t="shared" si="33"/>
        <v/>
      </c>
      <c r="AA515" s="76">
        <f t="shared" si="35"/>
        <v>0</v>
      </c>
      <c r="AB515" s="76">
        <f t="shared" si="36"/>
        <v>0</v>
      </c>
      <c r="AC515" s="224"/>
      <c r="AD515" s="227"/>
      <c r="AE515" s="227"/>
      <c r="AF515" s="213"/>
      <c r="AG515" s="213"/>
      <c r="AH515" s="216"/>
      <c r="AI515" s="216"/>
      <c r="AJ515" s="204"/>
      <c r="AK515" s="204"/>
      <c r="AL515" s="204"/>
      <c r="AM515" s="207"/>
      <c r="AN515" s="207"/>
      <c r="AO515" s="207"/>
      <c r="AP515" s="207"/>
      <c r="AQ515" s="210"/>
      <c r="AR515" s="202"/>
    </row>
    <row r="516" spans="1:44" s="78" customFormat="1" ht="17.100000000000001" customHeight="1">
      <c r="A516" s="233"/>
      <c r="B516" s="236"/>
      <c r="C516" s="239"/>
      <c r="D516" s="236"/>
      <c r="E516" s="242"/>
      <c r="F516" s="236"/>
      <c r="G516" s="245"/>
      <c r="H516" s="194"/>
      <c r="I516" s="192"/>
      <c r="J516" s="194"/>
      <c r="K516" s="196"/>
      <c r="L516" s="196"/>
      <c r="M516" s="194"/>
      <c r="N516" s="213"/>
      <c r="O516" s="213"/>
      <c r="P516" s="219"/>
      <c r="Q516" s="196"/>
      <c r="R516" s="199"/>
      <c r="S516" s="79" t="s">
        <v>836</v>
      </c>
      <c r="T516" s="80"/>
      <c r="U516" s="81"/>
      <c r="V516" s="81"/>
      <c r="W516" s="81"/>
      <c r="X516" s="81"/>
      <c r="Y516" s="81"/>
      <c r="Z516" s="75" t="str">
        <f t="shared" si="33"/>
        <v/>
      </c>
      <c r="AA516" s="76">
        <f t="shared" si="35"/>
        <v>0</v>
      </c>
      <c r="AB516" s="76">
        <f t="shared" si="36"/>
        <v>0</v>
      </c>
      <c r="AC516" s="224"/>
      <c r="AD516" s="227"/>
      <c r="AE516" s="227"/>
      <c r="AF516" s="213"/>
      <c r="AG516" s="213"/>
      <c r="AH516" s="216"/>
      <c r="AI516" s="216"/>
      <c r="AJ516" s="204"/>
      <c r="AK516" s="204"/>
      <c r="AL516" s="204"/>
      <c r="AM516" s="207"/>
      <c r="AN516" s="207"/>
      <c r="AO516" s="207"/>
      <c r="AP516" s="207"/>
      <c r="AQ516" s="210"/>
      <c r="AR516" s="202"/>
    </row>
    <row r="517" spans="1:44" s="78" customFormat="1" ht="17.100000000000001" customHeight="1">
      <c r="A517" s="233"/>
      <c r="B517" s="236"/>
      <c r="C517" s="239"/>
      <c r="D517" s="236"/>
      <c r="E517" s="242"/>
      <c r="F517" s="236"/>
      <c r="G517" s="245"/>
      <c r="H517" s="194"/>
      <c r="I517" s="192"/>
      <c r="J517" s="194"/>
      <c r="K517" s="196"/>
      <c r="L517" s="196"/>
      <c r="M517" s="194"/>
      <c r="N517" s="213"/>
      <c r="O517" s="213"/>
      <c r="P517" s="219"/>
      <c r="Q517" s="196"/>
      <c r="R517" s="199"/>
      <c r="S517" s="79" t="s">
        <v>837</v>
      </c>
      <c r="T517" s="80"/>
      <c r="U517" s="81"/>
      <c r="V517" s="81"/>
      <c r="W517" s="81"/>
      <c r="X517" s="81"/>
      <c r="Y517" s="81"/>
      <c r="Z517" s="75" t="str">
        <f t="shared" si="33"/>
        <v/>
      </c>
      <c r="AA517" s="76">
        <f t="shared" si="35"/>
        <v>0</v>
      </c>
      <c r="AB517" s="76">
        <f t="shared" si="36"/>
        <v>0</v>
      </c>
      <c r="AC517" s="224"/>
      <c r="AD517" s="227"/>
      <c r="AE517" s="227"/>
      <c r="AF517" s="213"/>
      <c r="AG517" s="213"/>
      <c r="AH517" s="216"/>
      <c r="AI517" s="216"/>
      <c r="AJ517" s="204"/>
      <c r="AK517" s="204"/>
      <c r="AL517" s="204"/>
      <c r="AM517" s="207"/>
      <c r="AN517" s="207"/>
      <c r="AO517" s="207"/>
      <c r="AP517" s="207"/>
      <c r="AQ517" s="210"/>
      <c r="AR517" s="202"/>
    </row>
    <row r="518" spans="1:44" s="78" customFormat="1" ht="17.100000000000001" customHeight="1">
      <c r="A518" s="233"/>
      <c r="B518" s="236"/>
      <c r="C518" s="239"/>
      <c r="D518" s="236"/>
      <c r="E518" s="242"/>
      <c r="F518" s="236"/>
      <c r="G518" s="245"/>
      <c r="H518" s="194"/>
      <c r="I518" s="192">
        <v>20.399999999999999</v>
      </c>
      <c r="J518" s="194"/>
      <c r="K518" s="196"/>
      <c r="L518" s="196"/>
      <c r="M518" s="194"/>
      <c r="N518" s="213"/>
      <c r="O518" s="213"/>
      <c r="P518" s="219"/>
      <c r="Q518" s="196"/>
      <c r="R518" s="198">
        <f>IF(Q518="SI",1,IF(Q518="NO",3,0))</f>
        <v>0</v>
      </c>
      <c r="S518" s="79" t="s">
        <v>838</v>
      </c>
      <c r="T518" s="80"/>
      <c r="U518" s="81"/>
      <c r="V518" s="81"/>
      <c r="W518" s="81"/>
      <c r="X518" s="81"/>
      <c r="Y518" s="81"/>
      <c r="Z518" s="75" t="str">
        <f t="shared" si="33"/>
        <v/>
      </c>
      <c r="AA518" s="76">
        <f t="shared" si="35"/>
        <v>0</v>
      </c>
      <c r="AB518" s="76">
        <f t="shared" si="36"/>
        <v>0</v>
      </c>
      <c r="AC518" s="224"/>
      <c r="AD518" s="227"/>
      <c r="AE518" s="227"/>
      <c r="AF518" s="213"/>
      <c r="AG518" s="213"/>
      <c r="AH518" s="216"/>
      <c r="AI518" s="216"/>
      <c r="AJ518" s="204"/>
      <c r="AK518" s="204"/>
      <c r="AL518" s="204"/>
      <c r="AM518" s="207"/>
      <c r="AN518" s="207"/>
      <c r="AO518" s="207"/>
      <c r="AP518" s="207"/>
      <c r="AQ518" s="210"/>
      <c r="AR518" s="201"/>
    </row>
    <row r="519" spans="1:44" s="78" customFormat="1" ht="17.100000000000001" customHeight="1">
      <c r="A519" s="233"/>
      <c r="B519" s="236"/>
      <c r="C519" s="239"/>
      <c r="D519" s="236"/>
      <c r="E519" s="242"/>
      <c r="F519" s="236"/>
      <c r="G519" s="245"/>
      <c r="H519" s="194"/>
      <c r="I519" s="192"/>
      <c r="J519" s="194"/>
      <c r="K519" s="196"/>
      <c r="L519" s="196"/>
      <c r="M519" s="194"/>
      <c r="N519" s="213"/>
      <c r="O519" s="213"/>
      <c r="P519" s="219"/>
      <c r="Q519" s="196"/>
      <c r="R519" s="199"/>
      <c r="S519" s="79" t="s">
        <v>839</v>
      </c>
      <c r="T519" s="80"/>
      <c r="U519" s="81"/>
      <c r="V519" s="81"/>
      <c r="W519" s="81"/>
      <c r="X519" s="81"/>
      <c r="Y519" s="81"/>
      <c r="Z519" s="75" t="str">
        <f t="shared" si="33"/>
        <v/>
      </c>
      <c r="AA519" s="76">
        <f t="shared" si="35"/>
        <v>0</v>
      </c>
      <c r="AB519" s="76">
        <f t="shared" si="36"/>
        <v>0</v>
      </c>
      <c r="AC519" s="224"/>
      <c r="AD519" s="227"/>
      <c r="AE519" s="227"/>
      <c r="AF519" s="213"/>
      <c r="AG519" s="213"/>
      <c r="AH519" s="216"/>
      <c r="AI519" s="216"/>
      <c r="AJ519" s="204"/>
      <c r="AK519" s="204"/>
      <c r="AL519" s="204"/>
      <c r="AM519" s="207"/>
      <c r="AN519" s="207"/>
      <c r="AO519" s="207"/>
      <c r="AP519" s="207"/>
      <c r="AQ519" s="210"/>
      <c r="AR519" s="202"/>
    </row>
    <row r="520" spans="1:44" s="78" customFormat="1" ht="17.100000000000001" customHeight="1">
      <c r="A520" s="233"/>
      <c r="B520" s="236"/>
      <c r="C520" s="239"/>
      <c r="D520" s="236"/>
      <c r="E520" s="242"/>
      <c r="F520" s="236"/>
      <c r="G520" s="245"/>
      <c r="H520" s="194"/>
      <c r="I520" s="192"/>
      <c r="J520" s="194"/>
      <c r="K520" s="196"/>
      <c r="L520" s="196"/>
      <c r="M520" s="194"/>
      <c r="N520" s="213"/>
      <c r="O520" s="213"/>
      <c r="P520" s="219"/>
      <c r="Q520" s="196"/>
      <c r="R520" s="199"/>
      <c r="S520" s="79" t="s">
        <v>840</v>
      </c>
      <c r="T520" s="80"/>
      <c r="U520" s="81"/>
      <c r="V520" s="81"/>
      <c r="W520" s="81"/>
      <c r="X520" s="81"/>
      <c r="Y520" s="81"/>
      <c r="Z520" s="75" t="str">
        <f t="shared" si="33"/>
        <v/>
      </c>
      <c r="AA520" s="76">
        <f t="shared" si="35"/>
        <v>0</v>
      </c>
      <c r="AB520" s="76">
        <f t="shared" si="36"/>
        <v>0</v>
      </c>
      <c r="AC520" s="224"/>
      <c r="AD520" s="227"/>
      <c r="AE520" s="227"/>
      <c r="AF520" s="213"/>
      <c r="AG520" s="213"/>
      <c r="AH520" s="216"/>
      <c r="AI520" s="216"/>
      <c r="AJ520" s="204"/>
      <c r="AK520" s="204"/>
      <c r="AL520" s="204"/>
      <c r="AM520" s="207"/>
      <c r="AN520" s="207"/>
      <c r="AO520" s="207"/>
      <c r="AP520" s="207"/>
      <c r="AQ520" s="210"/>
      <c r="AR520" s="202"/>
    </row>
    <row r="521" spans="1:44" s="78" customFormat="1" ht="17.100000000000001" customHeight="1">
      <c r="A521" s="233"/>
      <c r="B521" s="236"/>
      <c r="C521" s="239"/>
      <c r="D521" s="236"/>
      <c r="E521" s="242"/>
      <c r="F521" s="236"/>
      <c r="G521" s="245"/>
      <c r="H521" s="194"/>
      <c r="I521" s="192"/>
      <c r="J521" s="194"/>
      <c r="K521" s="196"/>
      <c r="L521" s="196"/>
      <c r="M521" s="194"/>
      <c r="N521" s="213"/>
      <c r="O521" s="213"/>
      <c r="P521" s="219"/>
      <c r="Q521" s="196"/>
      <c r="R521" s="199"/>
      <c r="S521" s="79" t="s">
        <v>841</v>
      </c>
      <c r="T521" s="80"/>
      <c r="U521" s="81"/>
      <c r="V521" s="81"/>
      <c r="W521" s="81"/>
      <c r="X521" s="81"/>
      <c r="Y521" s="81"/>
      <c r="Z521" s="75" t="str">
        <f t="shared" si="33"/>
        <v/>
      </c>
      <c r="AA521" s="76">
        <f t="shared" si="35"/>
        <v>0</v>
      </c>
      <c r="AB521" s="76">
        <f t="shared" si="36"/>
        <v>0</v>
      </c>
      <c r="AC521" s="224"/>
      <c r="AD521" s="227"/>
      <c r="AE521" s="227"/>
      <c r="AF521" s="213"/>
      <c r="AG521" s="213"/>
      <c r="AH521" s="216"/>
      <c r="AI521" s="216"/>
      <c r="AJ521" s="204"/>
      <c r="AK521" s="204"/>
      <c r="AL521" s="204"/>
      <c r="AM521" s="207"/>
      <c r="AN521" s="207"/>
      <c r="AO521" s="207"/>
      <c r="AP521" s="207"/>
      <c r="AQ521" s="210"/>
      <c r="AR521" s="202"/>
    </row>
    <row r="522" spans="1:44" s="78" customFormat="1" ht="17.100000000000001" customHeight="1">
      <c r="A522" s="233"/>
      <c r="B522" s="236"/>
      <c r="C522" s="239"/>
      <c r="D522" s="236"/>
      <c r="E522" s="242"/>
      <c r="F522" s="236"/>
      <c r="G522" s="245"/>
      <c r="H522" s="194"/>
      <c r="I522" s="192"/>
      <c r="J522" s="194"/>
      <c r="K522" s="196"/>
      <c r="L522" s="196"/>
      <c r="M522" s="194"/>
      <c r="N522" s="213"/>
      <c r="O522" s="213"/>
      <c r="P522" s="219"/>
      <c r="Q522" s="196"/>
      <c r="R522" s="199"/>
      <c r="S522" s="79" t="s">
        <v>842</v>
      </c>
      <c r="T522" s="80"/>
      <c r="U522" s="81"/>
      <c r="V522" s="81"/>
      <c r="W522" s="81"/>
      <c r="X522" s="81"/>
      <c r="Y522" s="81"/>
      <c r="Z522" s="75" t="str">
        <f t="shared" si="33"/>
        <v/>
      </c>
      <c r="AA522" s="76">
        <f t="shared" si="35"/>
        <v>0</v>
      </c>
      <c r="AB522" s="76">
        <f t="shared" si="36"/>
        <v>0</v>
      </c>
      <c r="AC522" s="224"/>
      <c r="AD522" s="227"/>
      <c r="AE522" s="227"/>
      <c r="AF522" s="213"/>
      <c r="AG522" s="213"/>
      <c r="AH522" s="216"/>
      <c r="AI522" s="216"/>
      <c r="AJ522" s="204"/>
      <c r="AK522" s="204"/>
      <c r="AL522" s="204"/>
      <c r="AM522" s="207"/>
      <c r="AN522" s="207"/>
      <c r="AO522" s="207"/>
      <c r="AP522" s="207"/>
      <c r="AQ522" s="210"/>
      <c r="AR522" s="202"/>
    </row>
    <row r="523" spans="1:44" s="78" customFormat="1" ht="17.100000000000001" customHeight="1">
      <c r="A523" s="233"/>
      <c r="B523" s="236"/>
      <c r="C523" s="239"/>
      <c r="D523" s="236"/>
      <c r="E523" s="242"/>
      <c r="F523" s="236"/>
      <c r="G523" s="245"/>
      <c r="H523" s="194"/>
      <c r="I523" s="192">
        <v>20.5</v>
      </c>
      <c r="J523" s="194"/>
      <c r="K523" s="196"/>
      <c r="L523" s="196"/>
      <c r="M523" s="194"/>
      <c r="N523" s="213"/>
      <c r="O523" s="213"/>
      <c r="P523" s="219"/>
      <c r="Q523" s="196"/>
      <c r="R523" s="198">
        <f>IF(Q523="SI",1,IF(Q523="NO",3,0))</f>
        <v>0</v>
      </c>
      <c r="S523" s="79" t="s">
        <v>843</v>
      </c>
      <c r="T523" s="80"/>
      <c r="U523" s="81"/>
      <c r="V523" s="81"/>
      <c r="W523" s="81"/>
      <c r="X523" s="81"/>
      <c r="Y523" s="81"/>
      <c r="Z523" s="75" t="str">
        <f t="shared" si="33"/>
        <v/>
      </c>
      <c r="AA523" s="76">
        <f t="shared" si="35"/>
        <v>0</v>
      </c>
      <c r="AB523" s="76">
        <f t="shared" si="36"/>
        <v>0</v>
      </c>
      <c r="AC523" s="224"/>
      <c r="AD523" s="227"/>
      <c r="AE523" s="227"/>
      <c r="AF523" s="213"/>
      <c r="AG523" s="213"/>
      <c r="AH523" s="216"/>
      <c r="AI523" s="216"/>
      <c r="AJ523" s="204"/>
      <c r="AK523" s="204"/>
      <c r="AL523" s="204"/>
      <c r="AM523" s="207"/>
      <c r="AN523" s="207"/>
      <c r="AO523" s="207"/>
      <c r="AP523" s="207"/>
      <c r="AQ523" s="210"/>
      <c r="AR523" s="201"/>
    </row>
    <row r="524" spans="1:44" s="78" customFormat="1" ht="17.100000000000001" customHeight="1">
      <c r="A524" s="233"/>
      <c r="B524" s="236"/>
      <c r="C524" s="239"/>
      <c r="D524" s="236"/>
      <c r="E524" s="242"/>
      <c r="F524" s="236"/>
      <c r="G524" s="245"/>
      <c r="H524" s="194"/>
      <c r="I524" s="192"/>
      <c r="J524" s="194"/>
      <c r="K524" s="196"/>
      <c r="L524" s="196"/>
      <c r="M524" s="194"/>
      <c r="N524" s="213"/>
      <c r="O524" s="213"/>
      <c r="P524" s="219"/>
      <c r="Q524" s="196"/>
      <c r="R524" s="199"/>
      <c r="S524" s="79" t="s">
        <v>844</v>
      </c>
      <c r="T524" s="80"/>
      <c r="U524" s="81"/>
      <c r="V524" s="81"/>
      <c r="W524" s="81"/>
      <c r="X524" s="81"/>
      <c r="Y524" s="81"/>
      <c r="Z524" s="75" t="str">
        <f t="shared" si="33"/>
        <v/>
      </c>
      <c r="AA524" s="76">
        <f t="shared" si="35"/>
        <v>0</v>
      </c>
      <c r="AB524" s="76">
        <f t="shared" si="36"/>
        <v>0</v>
      </c>
      <c r="AC524" s="224"/>
      <c r="AD524" s="227"/>
      <c r="AE524" s="227"/>
      <c r="AF524" s="213"/>
      <c r="AG524" s="213"/>
      <c r="AH524" s="216"/>
      <c r="AI524" s="216"/>
      <c r="AJ524" s="204"/>
      <c r="AK524" s="204"/>
      <c r="AL524" s="204"/>
      <c r="AM524" s="207"/>
      <c r="AN524" s="207"/>
      <c r="AO524" s="207"/>
      <c r="AP524" s="207"/>
      <c r="AQ524" s="210"/>
      <c r="AR524" s="202"/>
    </row>
    <row r="525" spans="1:44" s="78" customFormat="1" ht="17.100000000000001" customHeight="1">
      <c r="A525" s="233"/>
      <c r="B525" s="236"/>
      <c r="C525" s="239"/>
      <c r="D525" s="236"/>
      <c r="E525" s="242"/>
      <c r="F525" s="236"/>
      <c r="G525" s="245"/>
      <c r="H525" s="194"/>
      <c r="I525" s="192"/>
      <c r="J525" s="194"/>
      <c r="K525" s="196"/>
      <c r="L525" s="196"/>
      <c r="M525" s="194"/>
      <c r="N525" s="213"/>
      <c r="O525" s="213"/>
      <c r="P525" s="219"/>
      <c r="Q525" s="196"/>
      <c r="R525" s="199"/>
      <c r="S525" s="79" t="s">
        <v>845</v>
      </c>
      <c r="T525" s="80"/>
      <c r="U525" s="81"/>
      <c r="V525" s="81"/>
      <c r="W525" s="81"/>
      <c r="X525" s="81"/>
      <c r="Y525" s="81"/>
      <c r="Z525" s="75" t="str">
        <f t="shared" si="33"/>
        <v/>
      </c>
      <c r="AA525" s="76">
        <f t="shared" si="35"/>
        <v>0</v>
      </c>
      <c r="AB525" s="76">
        <f t="shared" si="36"/>
        <v>0</v>
      </c>
      <c r="AC525" s="224"/>
      <c r="AD525" s="227"/>
      <c r="AE525" s="227"/>
      <c r="AF525" s="213"/>
      <c r="AG525" s="213"/>
      <c r="AH525" s="216"/>
      <c r="AI525" s="216"/>
      <c r="AJ525" s="204"/>
      <c r="AK525" s="204"/>
      <c r="AL525" s="204"/>
      <c r="AM525" s="207"/>
      <c r="AN525" s="207"/>
      <c r="AO525" s="207"/>
      <c r="AP525" s="207"/>
      <c r="AQ525" s="210"/>
      <c r="AR525" s="202"/>
    </row>
    <row r="526" spans="1:44" s="78" customFormat="1" ht="17.100000000000001" customHeight="1">
      <c r="A526" s="233"/>
      <c r="B526" s="236"/>
      <c r="C526" s="239"/>
      <c r="D526" s="236"/>
      <c r="E526" s="242"/>
      <c r="F526" s="236"/>
      <c r="G526" s="245"/>
      <c r="H526" s="194"/>
      <c r="I526" s="192"/>
      <c r="J526" s="194"/>
      <c r="K526" s="196"/>
      <c r="L526" s="196"/>
      <c r="M526" s="194"/>
      <c r="N526" s="213"/>
      <c r="O526" s="213"/>
      <c r="P526" s="219"/>
      <c r="Q526" s="196"/>
      <c r="R526" s="199"/>
      <c r="S526" s="79" t="s">
        <v>846</v>
      </c>
      <c r="T526" s="80"/>
      <c r="U526" s="81"/>
      <c r="V526" s="81"/>
      <c r="W526" s="81"/>
      <c r="X526" s="81"/>
      <c r="Y526" s="81"/>
      <c r="Z526" s="75" t="str">
        <f t="shared" si="33"/>
        <v/>
      </c>
      <c r="AA526" s="76">
        <f t="shared" si="35"/>
        <v>0</v>
      </c>
      <c r="AB526" s="76">
        <f t="shared" si="36"/>
        <v>0</v>
      </c>
      <c r="AC526" s="224"/>
      <c r="AD526" s="227"/>
      <c r="AE526" s="227"/>
      <c r="AF526" s="213"/>
      <c r="AG526" s="213"/>
      <c r="AH526" s="216"/>
      <c r="AI526" s="216"/>
      <c r="AJ526" s="204"/>
      <c r="AK526" s="204"/>
      <c r="AL526" s="204"/>
      <c r="AM526" s="207"/>
      <c r="AN526" s="207"/>
      <c r="AO526" s="207"/>
      <c r="AP526" s="207"/>
      <c r="AQ526" s="210"/>
      <c r="AR526" s="202"/>
    </row>
    <row r="527" spans="1:44" s="78" customFormat="1" ht="17.100000000000001" customHeight="1">
      <c r="A527" s="234"/>
      <c r="B527" s="237"/>
      <c r="C527" s="240"/>
      <c r="D527" s="237"/>
      <c r="E527" s="243"/>
      <c r="F527" s="237"/>
      <c r="G527" s="246"/>
      <c r="H527" s="195"/>
      <c r="I527" s="193"/>
      <c r="J527" s="195"/>
      <c r="K527" s="197"/>
      <c r="L527" s="197"/>
      <c r="M527" s="195"/>
      <c r="N527" s="214"/>
      <c r="O527" s="214"/>
      <c r="P527" s="220"/>
      <c r="Q527" s="197"/>
      <c r="R527" s="200"/>
      <c r="S527" s="82" t="s">
        <v>847</v>
      </c>
      <c r="T527" s="83"/>
      <c r="U527" s="84"/>
      <c r="V527" s="84"/>
      <c r="W527" s="84"/>
      <c r="X527" s="84"/>
      <c r="Y527" s="84"/>
      <c r="Z527" s="85" t="str">
        <f t="shared" si="33"/>
        <v/>
      </c>
      <c r="AA527" s="86">
        <f t="shared" si="35"/>
        <v>0</v>
      </c>
      <c r="AB527" s="86">
        <f t="shared" si="36"/>
        <v>0</v>
      </c>
      <c r="AC527" s="225"/>
      <c r="AD527" s="228"/>
      <c r="AE527" s="228"/>
      <c r="AF527" s="214"/>
      <c r="AG527" s="214"/>
      <c r="AH527" s="217"/>
      <c r="AI527" s="217"/>
      <c r="AJ527" s="205"/>
      <c r="AK527" s="205"/>
      <c r="AL527" s="205"/>
      <c r="AM527" s="208"/>
      <c r="AN527" s="208"/>
      <c r="AO527" s="208"/>
      <c r="AP527" s="208"/>
      <c r="AQ527" s="211"/>
      <c r="AR527" s="230"/>
    </row>
  </sheetData>
  <sheetProtection password="C89F" sheet="1" formatRows="0"/>
  <mergeCells count="1263">
    <mergeCell ref="A20:B20"/>
    <mergeCell ref="J20:K20"/>
    <mergeCell ref="C22:E22"/>
    <mergeCell ref="G22:H22"/>
    <mergeCell ref="J23:K23"/>
    <mergeCell ref="Q25:AC25"/>
    <mergeCell ref="AR26:AR27"/>
    <mergeCell ref="A28:A52"/>
    <mergeCell ref="B28:B52"/>
    <mergeCell ref="C28:C52"/>
    <mergeCell ref="D28:D52"/>
    <mergeCell ref="E28:E52"/>
    <mergeCell ref="F28:F52"/>
    <mergeCell ref="G28:G52"/>
    <mergeCell ref="H28:H52"/>
    <mergeCell ref="I28:I32"/>
    <mergeCell ref="N26:P26"/>
    <mergeCell ref="Q26:Q27"/>
    <mergeCell ref="AC26:AC27"/>
    <mergeCell ref="AF26:AG26"/>
    <mergeCell ref="AM26:AP26"/>
    <mergeCell ref="AQ26:AQ27"/>
    <mergeCell ref="AF25:AG25"/>
    <mergeCell ref="AM25:AP25"/>
    <mergeCell ref="AQ25:AR25"/>
    <mergeCell ref="A26:A27"/>
    <mergeCell ref="B26:B27"/>
    <mergeCell ref="C26:D26"/>
    <mergeCell ref="E26:E27"/>
    <mergeCell ref="F26:F27"/>
    <mergeCell ref="G26:H26"/>
    <mergeCell ref="M26:M27"/>
    <mergeCell ref="AR28:AR32"/>
    <mergeCell ref="I33:I37"/>
    <mergeCell ref="J33:J37"/>
    <mergeCell ref="K33:K37"/>
    <mergeCell ref="L33:L37"/>
    <mergeCell ref="Q33:Q37"/>
    <mergeCell ref="R33:R37"/>
    <mergeCell ref="AR33:AR37"/>
    <mergeCell ref="AL28:AL52"/>
    <mergeCell ref="AM28:AM52"/>
    <mergeCell ref="AN28:AN52"/>
    <mergeCell ref="AO28:AO52"/>
    <mergeCell ref="AP28:AP52"/>
    <mergeCell ref="AQ28:AQ52"/>
    <mergeCell ref="AF28:AF52"/>
    <mergeCell ref="AG28:AG52"/>
    <mergeCell ref="AH28:AH52"/>
    <mergeCell ref="AI28:AI52"/>
    <mergeCell ref="AJ28:AJ52"/>
    <mergeCell ref="AK28:AK52"/>
    <mergeCell ref="P28:P52"/>
    <mergeCell ref="Q28:Q32"/>
    <mergeCell ref="R28:R32"/>
    <mergeCell ref="AC28:AC52"/>
    <mergeCell ref="AD28:AD52"/>
    <mergeCell ref="AE28:AE52"/>
    <mergeCell ref="J28:J32"/>
    <mergeCell ref="K28:K32"/>
    <mergeCell ref="L28:L32"/>
    <mergeCell ref="M28:M52"/>
    <mergeCell ref="N28:N52"/>
    <mergeCell ref="O28:O52"/>
    <mergeCell ref="AR48:AR52"/>
    <mergeCell ref="A53:A77"/>
    <mergeCell ref="B53:B77"/>
    <mergeCell ref="C53:C77"/>
    <mergeCell ref="D53:D77"/>
    <mergeCell ref="E53:E77"/>
    <mergeCell ref="F53:F77"/>
    <mergeCell ref="G53:G77"/>
    <mergeCell ref="H53:H77"/>
    <mergeCell ref="I53:I57"/>
    <mergeCell ref="I48:I52"/>
    <mergeCell ref="J48:J52"/>
    <mergeCell ref="K48:K52"/>
    <mergeCell ref="L48:L52"/>
    <mergeCell ref="Q48:Q52"/>
    <mergeCell ref="R48:R52"/>
    <mergeCell ref="AR38:AR42"/>
    <mergeCell ref="I43:I47"/>
    <mergeCell ref="J43:J47"/>
    <mergeCell ref="K43:K47"/>
    <mergeCell ref="L43:L47"/>
    <mergeCell ref="Q43:Q47"/>
    <mergeCell ref="R43:R47"/>
    <mergeCell ref="AR43:AR47"/>
    <mergeCell ref="I38:I42"/>
    <mergeCell ref="J38:J42"/>
    <mergeCell ref="K38:K42"/>
    <mergeCell ref="L38:L42"/>
    <mergeCell ref="Q38:Q42"/>
    <mergeCell ref="R38:R42"/>
    <mergeCell ref="AR53:AR57"/>
    <mergeCell ref="I58:I62"/>
    <mergeCell ref="J58:J62"/>
    <mergeCell ref="K58:K62"/>
    <mergeCell ref="L58:L62"/>
    <mergeCell ref="Q58:Q62"/>
    <mergeCell ref="R58:R62"/>
    <mergeCell ref="AR58:AR62"/>
    <mergeCell ref="AL53:AL77"/>
    <mergeCell ref="AM53:AM77"/>
    <mergeCell ref="AN53:AN77"/>
    <mergeCell ref="AO53:AO77"/>
    <mergeCell ref="AP53:AP77"/>
    <mergeCell ref="AQ53:AQ77"/>
    <mergeCell ref="AF53:AF77"/>
    <mergeCell ref="AG53:AG77"/>
    <mergeCell ref="AH53:AH77"/>
    <mergeCell ref="AI53:AI77"/>
    <mergeCell ref="AJ53:AJ77"/>
    <mergeCell ref="AK53:AK77"/>
    <mergeCell ref="P53:P77"/>
    <mergeCell ref="Q53:Q57"/>
    <mergeCell ref="R53:R57"/>
    <mergeCell ref="AC53:AC77"/>
    <mergeCell ref="AD53:AD77"/>
    <mergeCell ref="AE53:AE77"/>
    <mergeCell ref="J53:J57"/>
    <mergeCell ref="K53:K57"/>
    <mergeCell ref="L53:L57"/>
    <mergeCell ref="M53:M77"/>
    <mergeCell ref="N53:N77"/>
    <mergeCell ref="O53:O77"/>
    <mergeCell ref="AR73:AR77"/>
    <mergeCell ref="A78:A102"/>
    <mergeCell ref="B78:B102"/>
    <mergeCell ref="C78:C102"/>
    <mergeCell ref="D78:D102"/>
    <mergeCell ref="E78:E102"/>
    <mergeCell ref="F78:F102"/>
    <mergeCell ref="G78:G102"/>
    <mergeCell ref="H78:H102"/>
    <mergeCell ref="I78:I82"/>
    <mergeCell ref="I73:I77"/>
    <mergeCell ref="J73:J77"/>
    <mergeCell ref="K73:K77"/>
    <mergeCell ref="L73:L77"/>
    <mergeCell ref="Q73:Q77"/>
    <mergeCell ref="R73:R77"/>
    <mergeCell ref="AR63:AR67"/>
    <mergeCell ref="I68:I72"/>
    <mergeCell ref="J68:J72"/>
    <mergeCell ref="K68:K72"/>
    <mergeCell ref="L68:L72"/>
    <mergeCell ref="Q68:Q72"/>
    <mergeCell ref="R68:R72"/>
    <mergeCell ref="AR68:AR72"/>
    <mergeCell ref="I63:I67"/>
    <mergeCell ref="J63:J67"/>
    <mergeCell ref="K63:K67"/>
    <mergeCell ref="L63:L67"/>
    <mergeCell ref="Q63:Q67"/>
    <mergeCell ref="R63:R67"/>
    <mergeCell ref="AR78:AR82"/>
    <mergeCell ref="I83:I87"/>
    <mergeCell ref="J83:J87"/>
    <mergeCell ref="K83:K87"/>
    <mergeCell ref="L83:L87"/>
    <mergeCell ref="Q83:Q87"/>
    <mergeCell ref="R83:R87"/>
    <mergeCell ref="AR83:AR87"/>
    <mergeCell ref="AL78:AL102"/>
    <mergeCell ref="AM78:AM102"/>
    <mergeCell ref="AN78:AN102"/>
    <mergeCell ref="AO78:AO102"/>
    <mergeCell ref="AP78:AP102"/>
    <mergeCell ref="AQ78:AQ102"/>
    <mergeCell ref="AF78:AF102"/>
    <mergeCell ref="AG78:AG102"/>
    <mergeCell ref="AH78:AH102"/>
    <mergeCell ref="AI78:AI102"/>
    <mergeCell ref="AJ78:AJ102"/>
    <mergeCell ref="AK78:AK102"/>
    <mergeCell ref="P78:P102"/>
    <mergeCell ref="Q78:Q82"/>
    <mergeCell ref="R78:R82"/>
    <mergeCell ref="AC78:AC102"/>
    <mergeCell ref="AD78:AD102"/>
    <mergeCell ref="AE78:AE102"/>
    <mergeCell ref="K88:K92"/>
    <mergeCell ref="L88:L92"/>
    <mergeCell ref="Q88:Q92"/>
    <mergeCell ref="R88:R92"/>
    <mergeCell ref="J78:J82"/>
    <mergeCell ref="K78:K82"/>
    <mergeCell ref="L78:L82"/>
    <mergeCell ref="M78:M102"/>
    <mergeCell ref="N78:N102"/>
    <mergeCell ref="O78:O102"/>
    <mergeCell ref="AR98:AR102"/>
    <mergeCell ref="A103:A127"/>
    <mergeCell ref="B103:B127"/>
    <mergeCell ref="C103:C127"/>
    <mergeCell ref="D103:D127"/>
    <mergeCell ref="E103:E127"/>
    <mergeCell ref="F103:F127"/>
    <mergeCell ref="G103:G127"/>
    <mergeCell ref="H103:H127"/>
    <mergeCell ref="I103:I107"/>
    <mergeCell ref="I98:I102"/>
    <mergeCell ref="J98:J102"/>
    <mergeCell ref="K98:K102"/>
    <mergeCell ref="L98:L102"/>
    <mergeCell ref="Q98:Q102"/>
    <mergeCell ref="R98:R102"/>
    <mergeCell ref="AR88:AR92"/>
    <mergeCell ref="I93:I97"/>
    <mergeCell ref="J93:J97"/>
    <mergeCell ref="K93:K97"/>
    <mergeCell ref="L93:L97"/>
    <mergeCell ref="Q93:Q97"/>
    <mergeCell ref="R93:R97"/>
    <mergeCell ref="AR93:AR97"/>
    <mergeCell ref="I88:I92"/>
    <mergeCell ref="J88:J92"/>
    <mergeCell ref="AR103:AR107"/>
    <mergeCell ref="I108:I112"/>
    <mergeCell ref="J108:J112"/>
    <mergeCell ref="K108:K112"/>
    <mergeCell ref="L108:L112"/>
    <mergeCell ref="Q108:Q112"/>
    <mergeCell ref="R108:R112"/>
    <mergeCell ref="AR108:AR112"/>
    <mergeCell ref="AL103:AL127"/>
    <mergeCell ref="AM103:AM127"/>
    <mergeCell ref="AN103:AN127"/>
    <mergeCell ref="AO103:AO127"/>
    <mergeCell ref="AP103:AP127"/>
    <mergeCell ref="AQ103:AQ127"/>
    <mergeCell ref="AF103:AF127"/>
    <mergeCell ref="AG103:AG127"/>
    <mergeCell ref="AH103:AH127"/>
    <mergeCell ref="AI103:AI127"/>
    <mergeCell ref="AJ103:AJ127"/>
    <mergeCell ref="AK103:AK127"/>
    <mergeCell ref="P103:P127"/>
    <mergeCell ref="Q103:Q107"/>
    <mergeCell ref="R103:R107"/>
    <mergeCell ref="AC103:AC127"/>
    <mergeCell ref="AD103:AD127"/>
    <mergeCell ref="AE103:AE127"/>
    <mergeCell ref="J103:J107"/>
    <mergeCell ref="K103:K107"/>
    <mergeCell ref="L103:L107"/>
    <mergeCell ref="M103:M127"/>
    <mergeCell ref="N103:N127"/>
    <mergeCell ref="O103:O127"/>
    <mergeCell ref="AR123:AR127"/>
    <mergeCell ref="A128:A152"/>
    <mergeCell ref="B128:B152"/>
    <mergeCell ref="C128:C152"/>
    <mergeCell ref="D128:D152"/>
    <mergeCell ref="E128:E152"/>
    <mergeCell ref="F128:F152"/>
    <mergeCell ref="G128:G152"/>
    <mergeCell ref="H128:H152"/>
    <mergeCell ref="I128:I132"/>
    <mergeCell ref="I123:I127"/>
    <mergeCell ref="J123:J127"/>
    <mergeCell ref="K123:K127"/>
    <mergeCell ref="L123:L127"/>
    <mergeCell ref="Q123:Q127"/>
    <mergeCell ref="R123:R127"/>
    <mergeCell ref="AR113:AR117"/>
    <mergeCell ref="I118:I122"/>
    <mergeCell ref="J118:J122"/>
    <mergeCell ref="K118:K122"/>
    <mergeCell ref="L118:L122"/>
    <mergeCell ref="Q118:Q122"/>
    <mergeCell ref="R118:R122"/>
    <mergeCell ref="AR118:AR122"/>
    <mergeCell ref="I113:I117"/>
    <mergeCell ref="J113:J117"/>
    <mergeCell ref="K113:K117"/>
    <mergeCell ref="L113:L117"/>
    <mergeCell ref="Q113:Q117"/>
    <mergeCell ref="R113:R117"/>
    <mergeCell ref="AR128:AR132"/>
    <mergeCell ref="I133:I137"/>
    <mergeCell ref="J133:J137"/>
    <mergeCell ref="K133:K137"/>
    <mergeCell ref="L133:L137"/>
    <mergeCell ref="Q133:Q137"/>
    <mergeCell ref="R133:R137"/>
    <mergeCell ref="AR133:AR137"/>
    <mergeCell ref="AL128:AL152"/>
    <mergeCell ref="AM128:AM152"/>
    <mergeCell ref="AN128:AN152"/>
    <mergeCell ref="AO128:AO152"/>
    <mergeCell ref="AP128:AP152"/>
    <mergeCell ref="AQ128:AQ152"/>
    <mergeCell ref="AF128:AF152"/>
    <mergeCell ref="AG128:AG152"/>
    <mergeCell ref="AH128:AH152"/>
    <mergeCell ref="AI128:AI152"/>
    <mergeCell ref="AJ128:AJ152"/>
    <mergeCell ref="AK128:AK152"/>
    <mergeCell ref="P128:P152"/>
    <mergeCell ref="Q128:Q132"/>
    <mergeCell ref="R128:R132"/>
    <mergeCell ref="AC128:AC152"/>
    <mergeCell ref="AD128:AD152"/>
    <mergeCell ref="AE128:AE152"/>
    <mergeCell ref="J128:J132"/>
    <mergeCell ref="K128:K132"/>
    <mergeCell ref="L128:L132"/>
    <mergeCell ref="M128:M152"/>
    <mergeCell ref="N128:N152"/>
    <mergeCell ref="O128:O152"/>
    <mergeCell ref="AR148:AR152"/>
    <mergeCell ref="A153:A177"/>
    <mergeCell ref="B153:B177"/>
    <mergeCell ref="C153:C177"/>
    <mergeCell ref="D153:D177"/>
    <mergeCell ref="E153:E177"/>
    <mergeCell ref="F153:F177"/>
    <mergeCell ref="G153:G177"/>
    <mergeCell ref="H153:H177"/>
    <mergeCell ref="I153:I157"/>
    <mergeCell ref="I148:I152"/>
    <mergeCell ref="J148:J152"/>
    <mergeCell ref="K148:K152"/>
    <mergeCell ref="L148:L152"/>
    <mergeCell ref="Q148:Q152"/>
    <mergeCell ref="R148:R152"/>
    <mergeCell ref="AR138:AR142"/>
    <mergeCell ref="I143:I147"/>
    <mergeCell ref="J143:J147"/>
    <mergeCell ref="K143:K147"/>
    <mergeCell ref="L143:L147"/>
    <mergeCell ref="Q143:Q147"/>
    <mergeCell ref="R143:R147"/>
    <mergeCell ref="AR143:AR147"/>
    <mergeCell ref="I138:I142"/>
    <mergeCell ref="J138:J142"/>
    <mergeCell ref="K138:K142"/>
    <mergeCell ref="L138:L142"/>
    <mergeCell ref="Q138:Q142"/>
    <mergeCell ref="R138:R142"/>
    <mergeCell ref="AR153:AR157"/>
    <mergeCell ref="I158:I162"/>
    <mergeCell ref="J158:J162"/>
    <mergeCell ref="K158:K162"/>
    <mergeCell ref="L158:L162"/>
    <mergeCell ref="Q158:Q162"/>
    <mergeCell ref="R158:R162"/>
    <mergeCell ref="AR158:AR162"/>
    <mergeCell ref="AL153:AL177"/>
    <mergeCell ref="AM153:AM177"/>
    <mergeCell ref="AN153:AN177"/>
    <mergeCell ref="AO153:AO177"/>
    <mergeCell ref="AP153:AP177"/>
    <mergeCell ref="AQ153:AQ177"/>
    <mergeCell ref="AF153:AF177"/>
    <mergeCell ref="AG153:AG177"/>
    <mergeCell ref="AH153:AH177"/>
    <mergeCell ref="AI153:AI177"/>
    <mergeCell ref="AJ153:AJ177"/>
    <mergeCell ref="AK153:AK177"/>
    <mergeCell ref="P153:P177"/>
    <mergeCell ref="Q153:Q157"/>
    <mergeCell ref="R153:R157"/>
    <mergeCell ref="AC153:AC177"/>
    <mergeCell ref="AD153:AD177"/>
    <mergeCell ref="AE153:AE177"/>
    <mergeCell ref="K163:K167"/>
    <mergeCell ref="L163:L167"/>
    <mergeCell ref="Q163:Q167"/>
    <mergeCell ref="R163:R167"/>
    <mergeCell ref="J153:J157"/>
    <mergeCell ref="K153:K157"/>
    <mergeCell ref="L153:L157"/>
    <mergeCell ref="M153:M177"/>
    <mergeCell ref="N153:N177"/>
    <mergeCell ref="O153:O177"/>
    <mergeCell ref="AR173:AR177"/>
    <mergeCell ref="A178:A202"/>
    <mergeCell ref="B178:B202"/>
    <mergeCell ref="C178:C202"/>
    <mergeCell ref="D178:D202"/>
    <mergeCell ref="E178:E202"/>
    <mergeCell ref="F178:F202"/>
    <mergeCell ref="G178:G202"/>
    <mergeCell ref="H178:H202"/>
    <mergeCell ref="I178:I182"/>
    <mergeCell ref="I173:I177"/>
    <mergeCell ref="J173:J177"/>
    <mergeCell ref="K173:K177"/>
    <mergeCell ref="L173:L177"/>
    <mergeCell ref="Q173:Q177"/>
    <mergeCell ref="R173:R177"/>
    <mergeCell ref="AR163:AR167"/>
    <mergeCell ref="I168:I172"/>
    <mergeCell ref="J168:J172"/>
    <mergeCell ref="K168:K172"/>
    <mergeCell ref="L168:L172"/>
    <mergeCell ref="Q168:Q172"/>
    <mergeCell ref="R168:R172"/>
    <mergeCell ref="AR168:AR172"/>
    <mergeCell ref="I163:I167"/>
    <mergeCell ref="J163:J167"/>
    <mergeCell ref="AR178:AR182"/>
    <mergeCell ref="I183:I187"/>
    <mergeCell ref="J183:J187"/>
    <mergeCell ref="K183:K187"/>
    <mergeCell ref="L183:L187"/>
    <mergeCell ref="Q183:Q187"/>
    <mergeCell ref="R183:R187"/>
    <mergeCell ref="AR183:AR187"/>
    <mergeCell ref="AL178:AL202"/>
    <mergeCell ref="AM178:AM202"/>
    <mergeCell ref="AN178:AN202"/>
    <mergeCell ref="AO178:AO202"/>
    <mergeCell ref="AP178:AP202"/>
    <mergeCell ref="AQ178:AQ202"/>
    <mergeCell ref="AF178:AF202"/>
    <mergeCell ref="AG178:AG202"/>
    <mergeCell ref="AH178:AH202"/>
    <mergeCell ref="AI178:AI202"/>
    <mergeCell ref="AJ178:AJ202"/>
    <mergeCell ref="AK178:AK202"/>
    <mergeCell ref="P178:P202"/>
    <mergeCell ref="Q178:Q182"/>
    <mergeCell ref="R178:R182"/>
    <mergeCell ref="AC178:AC202"/>
    <mergeCell ref="AD178:AD202"/>
    <mergeCell ref="AE178:AE202"/>
    <mergeCell ref="J178:J182"/>
    <mergeCell ref="K178:K182"/>
    <mergeCell ref="L178:L182"/>
    <mergeCell ref="M178:M202"/>
    <mergeCell ref="N178:N202"/>
    <mergeCell ref="O178:O202"/>
    <mergeCell ref="AR198:AR202"/>
    <mergeCell ref="A203:A227"/>
    <mergeCell ref="B203:B227"/>
    <mergeCell ref="C203:C227"/>
    <mergeCell ref="D203:D227"/>
    <mergeCell ref="E203:E227"/>
    <mergeCell ref="F203:F227"/>
    <mergeCell ref="G203:G227"/>
    <mergeCell ref="H203:H227"/>
    <mergeCell ref="I203:I207"/>
    <mergeCell ref="I198:I202"/>
    <mergeCell ref="J198:J202"/>
    <mergeCell ref="K198:K202"/>
    <mergeCell ref="L198:L202"/>
    <mergeCell ref="Q198:Q202"/>
    <mergeCell ref="R198:R202"/>
    <mergeCell ref="AR188:AR192"/>
    <mergeCell ref="I193:I197"/>
    <mergeCell ref="J193:J197"/>
    <mergeCell ref="K193:K197"/>
    <mergeCell ref="L193:L197"/>
    <mergeCell ref="Q193:Q197"/>
    <mergeCell ref="R193:R197"/>
    <mergeCell ref="AR193:AR197"/>
    <mergeCell ref="I188:I192"/>
    <mergeCell ref="J188:J192"/>
    <mergeCell ref="K188:K192"/>
    <mergeCell ref="L188:L192"/>
    <mergeCell ref="Q188:Q192"/>
    <mergeCell ref="R188:R192"/>
    <mergeCell ref="AR203:AR207"/>
    <mergeCell ref="I208:I212"/>
    <mergeCell ref="J208:J212"/>
    <mergeCell ref="K208:K212"/>
    <mergeCell ref="L208:L212"/>
    <mergeCell ref="Q208:Q212"/>
    <mergeCell ref="R208:R212"/>
    <mergeCell ref="AR208:AR212"/>
    <mergeCell ref="AL203:AL227"/>
    <mergeCell ref="AM203:AM227"/>
    <mergeCell ref="AN203:AN227"/>
    <mergeCell ref="AO203:AO227"/>
    <mergeCell ref="AP203:AP227"/>
    <mergeCell ref="AQ203:AQ227"/>
    <mergeCell ref="AF203:AF227"/>
    <mergeCell ref="AG203:AG227"/>
    <mergeCell ref="AH203:AH227"/>
    <mergeCell ref="AI203:AI227"/>
    <mergeCell ref="AJ203:AJ227"/>
    <mergeCell ref="AK203:AK227"/>
    <mergeCell ref="P203:P227"/>
    <mergeCell ref="Q203:Q207"/>
    <mergeCell ref="R203:R207"/>
    <mergeCell ref="AC203:AC227"/>
    <mergeCell ref="AD203:AD227"/>
    <mergeCell ref="AE203:AE227"/>
    <mergeCell ref="J203:J207"/>
    <mergeCell ref="K203:K207"/>
    <mergeCell ref="L203:L207"/>
    <mergeCell ref="M203:M227"/>
    <mergeCell ref="N203:N227"/>
    <mergeCell ref="O203:O227"/>
    <mergeCell ref="AR223:AR227"/>
    <mergeCell ref="A228:A252"/>
    <mergeCell ref="B228:B252"/>
    <mergeCell ref="C228:C252"/>
    <mergeCell ref="D228:D252"/>
    <mergeCell ref="E228:E252"/>
    <mergeCell ref="F228:F252"/>
    <mergeCell ref="G228:G252"/>
    <mergeCell ref="H228:H252"/>
    <mergeCell ref="I228:I232"/>
    <mergeCell ref="I223:I227"/>
    <mergeCell ref="J223:J227"/>
    <mergeCell ref="K223:K227"/>
    <mergeCell ref="L223:L227"/>
    <mergeCell ref="Q223:Q227"/>
    <mergeCell ref="R223:R227"/>
    <mergeCell ref="AR213:AR217"/>
    <mergeCell ref="I218:I222"/>
    <mergeCell ref="J218:J222"/>
    <mergeCell ref="K218:K222"/>
    <mergeCell ref="L218:L222"/>
    <mergeCell ref="Q218:Q222"/>
    <mergeCell ref="R218:R222"/>
    <mergeCell ref="AR218:AR222"/>
    <mergeCell ref="I213:I217"/>
    <mergeCell ref="J213:J217"/>
    <mergeCell ref="K213:K217"/>
    <mergeCell ref="L213:L217"/>
    <mergeCell ref="Q213:Q217"/>
    <mergeCell ref="R213:R217"/>
    <mergeCell ref="AR228:AR232"/>
    <mergeCell ref="I233:I237"/>
    <mergeCell ref="J233:J237"/>
    <mergeCell ref="K233:K237"/>
    <mergeCell ref="L233:L237"/>
    <mergeCell ref="Q233:Q237"/>
    <mergeCell ref="R233:R237"/>
    <mergeCell ref="AR233:AR237"/>
    <mergeCell ref="AL228:AL252"/>
    <mergeCell ref="AM228:AM252"/>
    <mergeCell ref="AN228:AN252"/>
    <mergeCell ref="AO228:AO252"/>
    <mergeCell ref="AP228:AP252"/>
    <mergeCell ref="AQ228:AQ252"/>
    <mergeCell ref="AF228:AF252"/>
    <mergeCell ref="AG228:AG252"/>
    <mergeCell ref="AH228:AH252"/>
    <mergeCell ref="AI228:AI252"/>
    <mergeCell ref="AJ228:AJ252"/>
    <mergeCell ref="AK228:AK252"/>
    <mergeCell ref="P228:P252"/>
    <mergeCell ref="Q228:Q232"/>
    <mergeCell ref="R228:R232"/>
    <mergeCell ref="AC228:AC252"/>
    <mergeCell ref="AD228:AD252"/>
    <mergeCell ref="AE228:AE252"/>
    <mergeCell ref="K238:K242"/>
    <mergeCell ref="L238:L242"/>
    <mergeCell ref="Q238:Q242"/>
    <mergeCell ref="R238:R242"/>
    <mergeCell ref="J228:J232"/>
    <mergeCell ref="K228:K232"/>
    <mergeCell ref="L228:L232"/>
    <mergeCell ref="M228:M252"/>
    <mergeCell ref="N228:N252"/>
    <mergeCell ref="O228:O252"/>
    <mergeCell ref="AR248:AR252"/>
    <mergeCell ref="A253:A277"/>
    <mergeCell ref="B253:B277"/>
    <mergeCell ref="C253:C277"/>
    <mergeCell ref="D253:D277"/>
    <mergeCell ref="E253:E277"/>
    <mergeCell ref="F253:F277"/>
    <mergeCell ref="G253:G277"/>
    <mergeCell ref="H253:H277"/>
    <mergeCell ref="I253:I257"/>
    <mergeCell ref="I248:I252"/>
    <mergeCell ref="J248:J252"/>
    <mergeCell ref="K248:K252"/>
    <mergeCell ref="L248:L252"/>
    <mergeCell ref="Q248:Q252"/>
    <mergeCell ref="R248:R252"/>
    <mergeCell ref="AR238:AR242"/>
    <mergeCell ref="I243:I247"/>
    <mergeCell ref="J243:J247"/>
    <mergeCell ref="K243:K247"/>
    <mergeCell ref="L243:L247"/>
    <mergeCell ref="Q243:Q247"/>
    <mergeCell ref="R243:R247"/>
    <mergeCell ref="AR243:AR247"/>
    <mergeCell ref="I238:I242"/>
    <mergeCell ref="J238:J242"/>
    <mergeCell ref="AR253:AR257"/>
    <mergeCell ref="I258:I262"/>
    <mergeCell ref="J258:J262"/>
    <mergeCell ref="K258:K262"/>
    <mergeCell ref="L258:L262"/>
    <mergeCell ref="Q258:Q262"/>
    <mergeCell ref="R258:R262"/>
    <mergeCell ref="AR258:AR262"/>
    <mergeCell ref="AL253:AL277"/>
    <mergeCell ref="AM253:AM277"/>
    <mergeCell ref="AN253:AN277"/>
    <mergeCell ref="AO253:AO277"/>
    <mergeCell ref="AP253:AP277"/>
    <mergeCell ref="AQ253:AQ277"/>
    <mergeCell ref="AF253:AF277"/>
    <mergeCell ref="AG253:AG277"/>
    <mergeCell ref="AH253:AH277"/>
    <mergeCell ref="AI253:AI277"/>
    <mergeCell ref="AJ253:AJ277"/>
    <mergeCell ref="AK253:AK277"/>
    <mergeCell ref="P253:P277"/>
    <mergeCell ref="Q253:Q257"/>
    <mergeCell ref="R253:R257"/>
    <mergeCell ref="AC253:AC277"/>
    <mergeCell ref="AD253:AD277"/>
    <mergeCell ref="AE253:AE277"/>
    <mergeCell ref="J253:J257"/>
    <mergeCell ref="K253:K257"/>
    <mergeCell ref="L253:L257"/>
    <mergeCell ref="M253:M277"/>
    <mergeCell ref="N253:N277"/>
    <mergeCell ref="O253:O277"/>
    <mergeCell ref="AR273:AR277"/>
    <mergeCell ref="A278:A302"/>
    <mergeCell ref="B278:B302"/>
    <mergeCell ref="C278:C302"/>
    <mergeCell ref="D278:D302"/>
    <mergeCell ref="E278:E302"/>
    <mergeCell ref="F278:F302"/>
    <mergeCell ref="G278:G302"/>
    <mergeCell ref="H278:H302"/>
    <mergeCell ref="I278:I282"/>
    <mergeCell ref="I273:I277"/>
    <mergeCell ref="J273:J277"/>
    <mergeCell ref="K273:K277"/>
    <mergeCell ref="L273:L277"/>
    <mergeCell ref="Q273:Q277"/>
    <mergeCell ref="R273:R277"/>
    <mergeCell ref="AR263:AR267"/>
    <mergeCell ref="I268:I272"/>
    <mergeCell ref="J268:J272"/>
    <mergeCell ref="K268:K272"/>
    <mergeCell ref="L268:L272"/>
    <mergeCell ref="Q268:Q272"/>
    <mergeCell ref="R268:R272"/>
    <mergeCell ref="AR268:AR272"/>
    <mergeCell ref="I263:I267"/>
    <mergeCell ref="J263:J267"/>
    <mergeCell ref="K263:K267"/>
    <mergeCell ref="L263:L267"/>
    <mergeCell ref="Q263:Q267"/>
    <mergeCell ref="R263:R267"/>
    <mergeCell ref="AR278:AR282"/>
    <mergeCell ref="I283:I287"/>
    <mergeCell ref="J283:J287"/>
    <mergeCell ref="K283:K287"/>
    <mergeCell ref="L283:L287"/>
    <mergeCell ref="Q283:Q287"/>
    <mergeCell ref="R283:R287"/>
    <mergeCell ref="AR283:AR287"/>
    <mergeCell ref="AL278:AL302"/>
    <mergeCell ref="AM278:AM302"/>
    <mergeCell ref="AN278:AN302"/>
    <mergeCell ref="AO278:AO302"/>
    <mergeCell ref="AP278:AP302"/>
    <mergeCell ref="AQ278:AQ302"/>
    <mergeCell ref="AF278:AF302"/>
    <mergeCell ref="AG278:AG302"/>
    <mergeCell ref="AH278:AH302"/>
    <mergeCell ref="AI278:AI302"/>
    <mergeCell ref="AJ278:AJ302"/>
    <mergeCell ref="AK278:AK302"/>
    <mergeCell ref="P278:P302"/>
    <mergeCell ref="Q278:Q282"/>
    <mergeCell ref="R278:R282"/>
    <mergeCell ref="AC278:AC302"/>
    <mergeCell ref="AD278:AD302"/>
    <mergeCell ref="AE278:AE302"/>
    <mergeCell ref="J278:J282"/>
    <mergeCell ref="K278:K282"/>
    <mergeCell ref="L278:L282"/>
    <mergeCell ref="M278:M302"/>
    <mergeCell ref="N278:N302"/>
    <mergeCell ref="O278:O302"/>
    <mergeCell ref="AR298:AR302"/>
    <mergeCell ref="A303:A327"/>
    <mergeCell ref="B303:B327"/>
    <mergeCell ref="C303:C327"/>
    <mergeCell ref="D303:D327"/>
    <mergeCell ref="E303:E327"/>
    <mergeCell ref="F303:F327"/>
    <mergeCell ref="G303:G327"/>
    <mergeCell ref="H303:H327"/>
    <mergeCell ref="I303:I307"/>
    <mergeCell ref="I298:I302"/>
    <mergeCell ref="J298:J302"/>
    <mergeCell ref="K298:K302"/>
    <mergeCell ref="L298:L302"/>
    <mergeCell ref="Q298:Q302"/>
    <mergeCell ref="R298:R302"/>
    <mergeCell ref="AR288:AR292"/>
    <mergeCell ref="I293:I297"/>
    <mergeCell ref="J293:J297"/>
    <mergeCell ref="K293:K297"/>
    <mergeCell ref="L293:L297"/>
    <mergeCell ref="Q293:Q297"/>
    <mergeCell ref="R293:R297"/>
    <mergeCell ref="AR293:AR297"/>
    <mergeCell ref="I288:I292"/>
    <mergeCell ref="J288:J292"/>
    <mergeCell ref="K288:K292"/>
    <mergeCell ref="L288:L292"/>
    <mergeCell ref="Q288:Q292"/>
    <mergeCell ref="R288:R292"/>
    <mergeCell ref="AR303:AR307"/>
    <mergeCell ref="I308:I312"/>
    <mergeCell ref="J308:J312"/>
    <mergeCell ref="K308:K312"/>
    <mergeCell ref="L308:L312"/>
    <mergeCell ref="Q308:Q312"/>
    <mergeCell ref="R308:R312"/>
    <mergeCell ref="AR308:AR312"/>
    <mergeCell ref="AL303:AL327"/>
    <mergeCell ref="AM303:AM327"/>
    <mergeCell ref="AN303:AN327"/>
    <mergeCell ref="AO303:AO327"/>
    <mergeCell ref="AP303:AP327"/>
    <mergeCell ref="AQ303:AQ327"/>
    <mergeCell ref="AF303:AF327"/>
    <mergeCell ref="AG303:AG327"/>
    <mergeCell ref="AH303:AH327"/>
    <mergeCell ref="AI303:AI327"/>
    <mergeCell ref="AJ303:AJ327"/>
    <mergeCell ref="AK303:AK327"/>
    <mergeCell ref="P303:P327"/>
    <mergeCell ref="Q303:Q307"/>
    <mergeCell ref="R303:R307"/>
    <mergeCell ref="AC303:AC327"/>
    <mergeCell ref="AD303:AD327"/>
    <mergeCell ref="AE303:AE327"/>
    <mergeCell ref="K313:K317"/>
    <mergeCell ref="L313:L317"/>
    <mergeCell ref="Q313:Q317"/>
    <mergeCell ref="R313:R317"/>
    <mergeCell ref="J303:J307"/>
    <mergeCell ref="K303:K307"/>
    <mergeCell ref="L303:L307"/>
    <mergeCell ref="M303:M327"/>
    <mergeCell ref="N303:N327"/>
    <mergeCell ref="O303:O327"/>
    <mergeCell ref="AR323:AR327"/>
    <mergeCell ref="A328:A352"/>
    <mergeCell ref="B328:B352"/>
    <mergeCell ref="C328:C352"/>
    <mergeCell ref="D328:D352"/>
    <mergeCell ref="E328:E352"/>
    <mergeCell ref="F328:F352"/>
    <mergeCell ref="G328:G352"/>
    <mergeCell ref="H328:H352"/>
    <mergeCell ref="I328:I332"/>
    <mergeCell ref="I323:I327"/>
    <mergeCell ref="J323:J327"/>
    <mergeCell ref="K323:K327"/>
    <mergeCell ref="L323:L327"/>
    <mergeCell ref="Q323:Q327"/>
    <mergeCell ref="R323:R327"/>
    <mergeCell ref="AR313:AR317"/>
    <mergeCell ref="I318:I322"/>
    <mergeCell ref="J318:J322"/>
    <mergeCell ref="K318:K322"/>
    <mergeCell ref="L318:L322"/>
    <mergeCell ref="Q318:Q322"/>
    <mergeCell ref="R318:R322"/>
    <mergeCell ref="AR318:AR322"/>
    <mergeCell ref="I313:I317"/>
    <mergeCell ref="J313:J317"/>
    <mergeCell ref="AR328:AR332"/>
    <mergeCell ref="I333:I337"/>
    <mergeCell ref="J333:J337"/>
    <mergeCell ref="K333:K337"/>
    <mergeCell ref="L333:L337"/>
    <mergeCell ref="Q333:Q337"/>
    <mergeCell ref="R333:R337"/>
    <mergeCell ref="AR333:AR337"/>
    <mergeCell ref="AL328:AL352"/>
    <mergeCell ref="AM328:AM352"/>
    <mergeCell ref="AN328:AN352"/>
    <mergeCell ref="AO328:AO352"/>
    <mergeCell ref="AP328:AP352"/>
    <mergeCell ref="AQ328:AQ352"/>
    <mergeCell ref="AF328:AF352"/>
    <mergeCell ref="AG328:AG352"/>
    <mergeCell ref="AH328:AH352"/>
    <mergeCell ref="AI328:AI352"/>
    <mergeCell ref="AJ328:AJ352"/>
    <mergeCell ref="AK328:AK352"/>
    <mergeCell ref="P328:P352"/>
    <mergeCell ref="Q328:Q332"/>
    <mergeCell ref="R328:R332"/>
    <mergeCell ref="AC328:AC352"/>
    <mergeCell ref="AD328:AD352"/>
    <mergeCell ref="AE328:AE352"/>
    <mergeCell ref="J328:J332"/>
    <mergeCell ref="K328:K332"/>
    <mergeCell ref="L328:L332"/>
    <mergeCell ref="M328:M352"/>
    <mergeCell ref="N328:N352"/>
    <mergeCell ref="O328:O352"/>
    <mergeCell ref="AR348:AR352"/>
    <mergeCell ref="A353:A377"/>
    <mergeCell ref="B353:B377"/>
    <mergeCell ref="C353:C377"/>
    <mergeCell ref="D353:D377"/>
    <mergeCell ref="E353:E377"/>
    <mergeCell ref="F353:F377"/>
    <mergeCell ref="G353:G377"/>
    <mergeCell ref="H353:H377"/>
    <mergeCell ref="I353:I357"/>
    <mergeCell ref="I348:I352"/>
    <mergeCell ref="J348:J352"/>
    <mergeCell ref="K348:K352"/>
    <mergeCell ref="L348:L352"/>
    <mergeCell ref="Q348:Q352"/>
    <mergeCell ref="R348:R352"/>
    <mergeCell ref="AR338:AR342"/>
    <mergeCell ref="I343:I347"/>
    <mergeCell ref="J343:J347"/>
    <mergeCell ref="K343:K347"/>
    <mergeCell ref="L343:L347"/>
    <mergeCell ref="Q343:Q347"/>
    <mergeCell ref="R343:R347"/>
    <mergeCell ref="AR343:AR347"/>
    <mergeCell ref="I338:I342"/>
    <mergeCell ref="J338:J342"/>
    <mergeCell ref="K338:K342"/>
    <mergeCell ref="L338:L342"/>
    <mergeCell ref="Q338:Q342"/>
    <mergeCell ref="R338:R342"/>
    <mergeCell ref="AR353:AR357"/>
    <mergeCell ref="I358:I362"/>
    <mergeCell ref="J358:J362"/>
    <mergeCell ref="K358:K362"/>
    <mergeCell ref="L358:L362"/>
    <mergeCell ref="Q358:Q362"/>
    <mergeCell ref="R358:R362"/>
    <mergeCell ref="AR358:AR362"/>
    <mergeCell ref="AL353:AL377"/>
    <mergeCell ref="AM353:AM377"/>
    <mergeCell ref="AN353:AN377"/>
    <mergeCell ref="AO353:AO377"/>
    <mergeCell ref="AP353:AP377"/>
    <mergeCell ref="AQ353:AQ377"/>
    <mergeCell ref="AF353:AF377"/>
    <mergeCell ref="AG353:AG377"/>
    <mergeCell ref="AH353:AH377"/>
    <mergeCell ref="AI353:AI377"/>
    <mergeCell ref="AJ353:AJ377"/>
    <mergeCell ref="AK353:AK377"/>
    <mergeCell ref="P353:P377"/>
    <mergeCell ref="Q353:Q357"/>
    <mergeCell ref="R353:R357"/>
    <mergeCell ref="AC353:AC377"/>
    <mergeCell ref="AD353:AD377"/>
    <mergeCell ref="AE353:AE377"/>
    <mergeCell ref="J353:J357"/>
    <mergeCell ref="K353:K357"/>
    <mergeCell ref="L353:L357"/>
    <mergeCell ref="M353:M377"/>
    <mergeCell ref="N353:N377"/>
    <mergeCell ref="O353:O377"/>
    <mergeCell ref="AR373:AR377"/>
    <mergeCell ref="A378:A402"/>
    <mergeCell ref="B378:B402"/>
    <mergeCell ref="C378:C402"/>
    <mergeCell ref="D378:D402"/>
    <mergeCell ref="E378:E402"/>
    <mergeCell ref="F378:F402"/>
    <mergeCell ref="G378:G402"/>
    <mergeCell ref="H378:H402"/>
    <mergeCell ref="I378:I382"/>
    <mergeCell ref="I373:I377"/>
    <mergeCell ref="J373:J377"/>
    <mergeCell ref="K373:K377"/>
    <mergeCell ref="L373:L377"/>
    <mergeCell ref="Q373:Q377"/>
    <mergeCell ref="R373:R377"/>
    <mergeCell ref="AR363:AR367"/>
    <mergeCell ref="I368:I372"/>
    <mergeCell ref="J368:J372"/>
    <mergeCell ref="K368:K372"/>
    <mergeCell ref="L368:L372"/>
    <mergeCell ref="Q368:Q372"/>
    <mergeCell ref="R368:R372"/>
    <mergeCell ref="AR368:AR372"/>
    <mergeCell ref="I363:I367"/>
    <mergeCell ref="J363:J367"/>
    <mergeCell ref="K363:K367"/>
    <mergeCell ref="L363:L367"/>
    <mergeCell ref="Q363:Q367"/>
    <mergeCell ref="R363:R367"/>
    <mergeCell ref="AR378:AR382"/>
    <mergeCell ref="I383:I387"/>
    <mergeCell ref="J383:J387"/>
    <mergeCell ref="K383:K387"/>
    <mergeCell ref="L383:L387"/>
    <mergeCell ref="Q383:Q387"/>
    <mergeCell ref="R383:R387"/>
    <mergeCell ref="AR383:AR387"/>
    <mergeCell ref="AL378:AL402"/>
    <mergeCell ref="AM378:AM402"/>
    <mergeCell ref="AN378:AN402"/>
    <mergeCell ref="AO378:AO402"/>
    <mergeCell ref="AP378:AP402"/>
    <mergeCell ref="AQ378:AQ402"/>
    <mergeCell ref="AF378:AF402"/>
    <mergeCell ref="AG378:AG402"/>
    <mergeCell ref="AH378:AH402"/>
    <mergeCell ref="AI378:AI402"/>
    <mergeCell ref="AJ378:AJ402"/>
    <mergeCell ref="AK378:AK402"/>
    <mergeCell ref="P378:P402"/>
    <mergeCell ref="Q378:Q382"/>
    <mergeCell ref="R378:R382"/>
    <mergeCell ref="AC378:AC402"/>
    <mergeCell ref="AD378:AD402"/>
    <mergeCell ref="AE378:AE402"/>
    <mergeCell ref="K388:K392"/>
    <mergeCell ref="L388:L392"/>
    <mergeCell ref="Q388:Q392"/>
    <mergeCell ref="R388:R392"/>
    <mergeCell ref="J378:J382"/>
    <mergeCell ref="K378:K382"/>
    <mergeCell ref="L378:L382"/>
    <mergeCell ref="M378:M402"/>
    <mergeCell ref="N378:N402"/>
    <mergeCell ref="O378:O402"/>
    <mergeCell ref="AR398:AR402"/>
    <mergeCell ref="A403:A427"/>
    <mergeCell ref="B403:B427"/>
    <mergeCell ref="C403:C427"/>
    <mergeCell ref="D403:D427"/>
    <mergeCell ref="E403:E427"/>
    <mergeCell ref="F403:F427"/>
    <mergeCell ref="G403:G427"/>
    <mergeCell ref="H403:H427"/>
    <mergeCell ref="I403:I407"/>
    <mergeCell ref="I398:I402"/>
    <mergeCell ref="J398:J402"/>
    <mergeCell ref="K398:K402"/>
    <mergeCell ref="L398:L402"/>
    <mergeCell ref="Q398:Q402"/>
    <mergeCell ref="R398:R402"/>
    <mergeCell ref="AR388:AR392"/>
    <mergeCell ref="I393:I397"/>
    <mergeCell ref="J393:J397"/>
    <mergeCell ref="K393:K397"/>
    <mergeCell ref="L393:L397"/>
    <mergeCell ref="Q393:Q397"/>
    <mergeCell ref="R393:R397"/>
    <mergeCell ref="AR393:AR397"/>
    <mergeCell ref="I388:I392"/>
    <mergeCell ref="J388:J392"/>
    <mergeCell ref="AR403:AR407"/>
    <mergeCell ref="I408:I412"/>
    <mergeCell ref="J408:J412"/>
    <mergeCell ref="K408:K412"/>
    <mergeCell ref="L408:L412"/>
    <mergeCell ref="Q408:Q412"/>
    <mergeCell ref="R408:R412"/>
    <mergeCell ref="AR408:AR412"/>
    <mergeCell ref="AL403:AL427"/>
    <mergeCell ref="AM403:AM427"/>
    <mergeCell ref="AN403:AN427"/>
    <mergeCell ref="AO403:AO427"/>
    <mergeCell ref="AP403:AP427"/>
    <mergeCell ref="AQ403:AQ427"/>
    <mergeCell ref="AF403:AF427"/>
    <mergeCell ref="AG403:AG427"/>
    <mergeCell ref="AH403:AH427"/>
    <mergeCell ref="AI403:AI427"/>
    <mergeCell ref="AJ403:AJ427"/>
    <mergeCell ref="AK403:AK427"/>
    <mergeCell ref="P403:P427"/>
    <mergeCell ref="Q403:Q407"/>
    <mergeCell ref="R403:R407"/>
    <mergeCell ref="AC403:AC427"/>
    <mergeCell ref="AD403:AD427"/>
    <mergeCell ref="AE403:AE427"/>
    <mergeCell ref="J403:J407"/>
    <mergeCell ref="K403:K407"/>
    <mergeCell ref="L403:L407"/>
    <mergeCell ref="M403:M427"/>
    <mergeCell ref="N403:N427"/>
    <mergeCell ref="O403:O427"/>
    <mergeCell ref="AR423:AR427"/>
    <mergeCell ref="A428:A452"/>
    <mergeCell ref="B428:B452"/>
    <mergeCell ref="C428:C452"/>
    <mergeCell ref="D428:D452"/>
    <mergeCell ref="E428:E452"/>
    <mergeCell ref="F428:F452"/>
    <mergeCell ref="G428:G452"/>
    <mergeCell ref="H428:H452"/>
    <mergeCell ref="I428:I432"/>
    <mergeCell ref="I423:I427"/>
    <mergeCell ref="J423:J427"/>
    <mergeCell ref="K423:K427"/>
    <mergeCell ref="L423:L427"/>
    <mergeCell ref="Q423:Q427"/>
    <mergeCell ref="R423:R427"/>
    <mergeCell ref="AR413:AR417"/>
    <mergeCell ref="I418:I422"/>
    <mergeCell ref="J418:J422"/>
    <mergeCell ref="K418:K422"/>
    <mergeCell ref="L418:L422"/>
    <mergeCell ref="Q418:Q422"/>
    <mergeCell ref="R418:R422"/>
    <mergeCell ref="AR418:AR422"/>
    <mergeCell ref="I413:I417"/>
    <mergeCell ref="J413:J417"/>
    <mergeCell ref="K413:K417"/>
    <mergeCell ref="L413:L417"/>
    <mergeCell ref="Q413:Q417"/>
    <mergeCell ref="R413:R417"/>
    <mergeCell ref="AR428:AR432"/>
    <mergeCell ref="I433:I437"/>
    <mergeCell ref="J433:J437"/>
    <mergeCell ref="K433:K437"/>
    <mergeCell ref="L433:L437"/>
    <mergeCell ref="Q433:Q437"/>
    <mergeCell ref="R433:R437"/>
    <mergeCell ref="AR433:AR437"/>
    <mergeCell ref="AL428:AL452"/>
    <mergeCell ref="AM428:AM452"/>
    <mergeCell ref="AN428:AN452"/>
    <mergeCell ref="AO428:AO452"/>
    <mergeCell ref="AP428:AP452"/>
    <mergeCell ref="AQ428:AQ452"/>
    <mergeCell ref="AF428:AF452"/>
    <mergeCell ref="AG428:AG452"/>
    <mergeCell ref="AH428:AH452"/>
    <mergeCell ref="AI428:AI452"/>
    <mergeCell ref="AJ428:AJ452"/>
    <mergeCell ref="AK428:AK452"/>
    <mergeCell ref="P428:P452"/>
    <mergeCell ref="Q428:Q432"/>
    <mergeCell ref="R428:R432"/>
    <mergeCell ref="AC428:AC452"/>
    <mergeCell ref="AD428:AD452"/>
    <mergeCell ref="AE428:AE452"/>
    <mergeCell ref="J428:J432"/>
    <mergeCell ref="K428:K432"/>
    <mergeCell ref="L428:L432"/>
    <mergeCell ref="M428:M452"/>
    <mergeCell ref="N428:N452"/>
    <mergeCell ref="O428:O452"/>
    <mergeCell ref="AR448:AR452"/>
    <mergeCell ref="A453:A477"/>
    <mergeCell ref="B453:B477"/>
    <mergeCell ref="C453:C477"/>
    <mergeCell ref="D453:D477"/>
    <mergeCell ref="E453:E477"/>
    <mergeCell ref="F453:F477"/>
    <mergeCell ref="G453:G477"/>
    <mergeCell ref="H453:H477"/>
    <mergeCell ref="I453:I457"/>
    <mergeCell ref="I448:I452"/>
    <mergeCell ref="J448:J452"/>
    <mergeCell ref="K448:K452"/>
    <mergeCell ref="L448:L452"/>
    <mergeCell ref="Q448:Q452"/>
    <mergeCell ref="R448:R452"/>
    <mergeCell ref="AR438:AR442"/>
    <mergeCell ref="I443:I447"/>
    <mergeCell ref="J443:J447"/>
    <mergeCell ref="K443:K447"/>
    <mergeCell ref="L443:L447"/>
    <mergeCell ref="Q443:Q447"/>
    <mergeCell ref="R443:R447"/>
    <mergeCell ref="AR443:AR447"/>
    <mergeCell ref="I438:I442"/>
    <mergeCell ref="J438:J442"/>
    <mergeCell ref="K438:K442"/>
    <mergeCell ref="L438:L442"/>
    <mergeCell ref="Q438:Q442"/>
    <mergeCell ref="R438:R442"/>
    <mergeCell ref="AR453:AR457"/>
    <mergeCell ref="I458:I462"/>
    <mergeCell ref="J458:J462"/>
    <mergeCell ref="K458:K462"/>
    <mergeCell ref="L458:L462"/>
    <mergeCell ref="Q458:Q462"/>
    <mergeCell ref="R458:R462"/>
    <mergeCell ref="AR458:AR462"/>
    <mergeCell ref="AL453:AL477"/>
    <mergeCell ref="AM453:AM477"/>
    <mergeCell ref="AN453:AN477"/>
    <mergeCell ref="AO453:AO477"/>
    <mergeCell ref="AP453:AP477"/>
    <mergeCell ref="AQ453:AQ477"/>
    <mergeCell ref="AF453:AF477"/>
    <mergeCell ref="AG453:AG477"/>
    <mergeCell ref="AH453:AH477"/>
    <mergeCell ref="AI453:AI477"/>
    <mergeCell ref="AJ453:AJ477"/>
    <mergeCell ref="AK453:AK477"/>
    <mergeCell ref="P453:P477"/>
    <mergeCell ref="Q453:Q457"/>
    <mergeCell ref="R453:R457"/>
    <mergeCell ref="AC453:AC477"/>
    <mergeCell ref="AD453:AD477"/>
    <mergeCell ref="AE453:AE477"/>
    <mergeCell ref="K463:K467"/>
    <mergeCell ref="L463:L467"/>
    <mergeCell ref="Q463:Q467"/>
    <mergeCell ref="R463:R467"/>
    <mergeCell ref="J453:J457"/>
    <mergeCell ref="K453:K457"/>
    <mergeCell ref="L453:L457"/>
    <mergeCell ref="M453:M477"/>
    <mergeCell ref="N453:N477"/>
    <mergeCell ref="O453:O477"/>
    <mergeCell ref="AR473:AR477"/>
    <mergeCell ref="A478:A502"/>
    <mergeCell ref="B478:B502"/>
    <mergeCell ref="C478:C502"/>
    <mergeCell ref="D478:D502"/>
    <mergeCell ref="E478:E502"/>
    <mergeCell ref="F478:F502"/>
    <mergeCell ref="G478:G502"/>
    <mergeCell ref="H478:H502"/>
    <mergeCell ref="I478:I482"/>
    <mergeCell ref="I473:I477"/>
    <mergeCell ref="J473:J477"/>
    <mergeCell ref="K473:K477"/>
    <mergeCell ref="L473:L477"/>
    <mergeCell ref="Q473:Q477"/>
    <mergeCell ref="R473:R477"/>
    <mergeCell ref="AR463:AR467"/>
    <mergeCell ref="I468:I472"/>
    <mergeCell ref="J468:J472"/>
    <mergeCell ref="K468:K472"/>
    <mergeCell ref="L468:L472"/>
    <mergeCell ref="Q468:Q472"/>
    <mergeCell ref="R468:R472"/>
    <mergeCell ref="AR468:AR472"/>
    <mergeCell ref="I463:I467"/>
    <mergeCell ref="J463:J467"/>
    <mergeCell ref="AR478:AR482"/>
    <mergeCell ref="I483:I487"/>
    <mergeCell ref="J483:J487"/>
    <mergeCell ref="K483:K487"/>
    <mergeCell ref="L483:L487"/>
    <mergeCell ref="Q483:Q487"/>
    <mergeCell ref="R483:R487"/>
    <mergeCell ref="AR483:AR487"/>
    <mergeCell ref="AL478:AL502"/>
    <mergeCell ref="AM478:AM502"/>
    <mergeCell ref="AN478:AN502"/>
    <mergeCell ref="AO478:AO502"/>
    <mergeCell ref="AP478:AP502"/>
    <mergeCell ref="AQ478:AQ502"/>
    <mergeCell ref="AF478:AF502"/>
    <mergeCell ref="AG478:AG502"/>
    <mergeCell ref="AH478:AH502"/>
    <mergeCell ref="AI478:AI502"/>
    <mergeCell ref="AJ478:AJ502"/>
    <mergeCell ref="AK478:AK502"/>
    <mergeCell ref="P478:P502"/>
    <mergeCell ref="Q478:Q482"/>
    <mergeCell ref="R478:R482"/>
    <mergeCell ref="AC478:AC502"/>
    <mergeCell ref="AD478:AD502"/>
    <mergeCell ref="AE478:AE502"/>
    <mergeCell ref="J478:J482"/>
    <mergeCell ref="K478:K482"/>
    <mergeCell ref="L478:L482"/>
    <mergeCell ref="M478:M502"/>
    <mergeCell ref="N478:N502"/>
    <mergeCell ref="O478:O502"/>
    <mergeCell ref="AR498:AR502"/>
    <mergeCell ref="A503:A527"/>
    <mergeCell ref="B503:B527"/>
    <mergeCell ref="C503:C527"/>
    <mergeCell ref="D503:D527"/>
    <mergeCell ref="E503:E527"/>
    <mergeCell ref="F503:F527"/>
    <mergeCell ref="G503:G527"/>
    <mergeCell ref="H503:H527"/>
    <mergeCell ref="I503:I507"/>
    <mergeCell ref="I498:I502"/>
    <mergeCell ref="J498:J502"/>
    <mergeCell ref="K498:K502"/>
    <mergeCell ref="L498:L502"/>
    <mergeCell ref="Q498:Q502"/>
    <mergeCell ref="R498:R502"/>
    <mergeCell ref="AR488:AR492"/>
    <mergeCell ref="I493:I497"/>
    <mergeCell ref="J493:J497"/>
    <mergeCell ref="K493:K497"/>
    <mergeCell ref="L493:L497"/>
    <mergeCell ref="Q493:Q497"/>
    <mergeCell ref="R493:R497"/>
    <mergeCell ref="AR493:AR497"/>
    <mergeCell ref="I488:I492"/>
    <mergeCell ref="J488:J492"/>
    <mergeCell ref="K488:K492"/>
    <mergeCell ref="L488:L492"/>
    <mergeCell ref="Q488:Q492"/>
    <mergeCell ref="R488:R492"/>
    <mergeCell ref="AR503:AR507"/>
    <mergeCell ref="I508:I512"/>
    <mergeCell ref="J508:J512"/>
    <mergeCell ref="K508:K512"/>
    <mergeCell ref="L508:L512"/>
    <mergeCell ref="Q508:Q512"/>
    <mergeCell ref="R508:R512"/>
    <mergeCell ref="AR508:AR512"/>
    <mergeCell ref="AL503:AL527"/>
    <mergeCell ref="AM503:AM527"/>
    <mergeCell ref="AN503:AN527"/>
    <mergeCell ref="AO503:AO527"/>
    <mergeCell ref="AP503:AP527"/>
    <mergeCell ref="AQ503:AQ527"/>
    <mergeCell ref="AF503:AF527"/>
    <mergeCell ref="AG503:AG527"/>
    <mergeCell ref="AH503:AH527"/>
    <mergeCell ref="AI503:AI527"/>
    <mergeCell ref="AJ503:AJ527"/>
    <mergeCell ref="AK503:AK527"/>
    <mergeCell ref="P503:P527"/>
    <mergeCell ref="Q503:Q507"/>
    <mergeCell ref="R503:R507"/>
    <mergeCell ref="AC503:AC527"/>
    <mergeCell ref="AD503:AD527"/>
    <mergeCell ref="AE503:AE527"/>
    <mergeCell ref="J503:J507"/>
    <mergeCell ref="K503:K507"/>
    <mergeCell ref="L503:L507"/>
    <mergeCell ref="M503:M527"/>
    <mergeCell ref="N503:N527"/>
    <mergeCell ref="O503:O527"/>
    <mergeCell ref="AR523:AR527"/>
    <mergeCell ref="I523:I527"/>
    <mergeCell ref="J523:J527"/>
    <mergeCell ref="K523:K527"/>
    <mergeCell ref="L523:L527"/>
    <mergeCell ref="Q523:Q527"/>
    <mergeCell ref="R523:R527"/>
    <mergeCell ref="AR513:AR517"/>
    <mergeCell ref="I518:I522"/>
    <mergeCell ref="J518:J522"/>
    <mergeCell ref="K518:K522"/>
    <mergeCell ref="L518:L522"/>
    <mergeCell ref="Q518:Q522"/>
    <mergeCell ref="R518:R522"/>
    <mergeCell ref="AR518:AR522"/>
    <mergeCell ref="I513:I517"/>
    <mergeCell ref="J513:J517"/>
    <mergeCell ref="K513:K517"/>
    <mergeCell ref="L513:L517"/>
    <mergeCell ref="Q513:Q517"/>
    <mergeCell ref="R513:R517"/>
  </mergeCells>
  <conditionalFormatting sqref="H28:H527">
    <cfRule type="expression" dxfId="216" priority="120" stopIfTrue="1">
      <formula>AND($E28&lt;&gt;"",$G28="Otros")</formula>
    </cfRule>
    <cfRule type="expression" dxfId="215" priority="119" stopIfTrue="1">
      <formula>$G28&lt;&gt;"Otros"</formula>
    </cfRule>
  </conditionalFormatting>
  <conditionalFormatting sqref="I28:I53 I58:I527">
    <cfRule type="expression" dxfId="214" priority="6" stopIfTrue="1">
      <formula>$J28&lt;&gt;""</formula>
    </cfRule>
  </conditionalFormatting>
  <conditionalFormatting sqref="L28:L527">
    <cfRule type="expression" dxfId="213" priority="5" stopIfTrue="1">
      <formula>AND($K28="Entorno",$L28="Interno")</formula>
    </cfRule>
  </conditionalFormatting>
  <conditionalFormatting sqref="P28:P527">
    <cfRule type="cellIs" dxfId="212" priority="2" stopIfTrue="1" operator="equal">
      <formula>"III"</formula>
    </cfRule>
    <cfRule type="cellIs" dxfId="211" priority="3" stopIfTrue="1" operator="equal">
      <formula>"II"</formula>
    </cfRule>
    <cfRule type="cellIs" dxfId="210" priority="4" stopIfTrue="1" operator="equal">
      <formula>"I"</formula>
    </cfRule>
    <cfRule type="cellIs" dxfId="209" priority="1" stopIfTrue="1" operator="equal">
      <formula>"IV"</formula>
    </cfRule>
  </conditionalFormatting>
  <conditionalFormatting sqref="S58:Z62">
    <cfRule type="expression" dxfId="208" priority="109" stopIfTrue="1">
      <formula>$Q$58="SI"</formula>
    </cfRule>
  </conditionalFormatting>
  <conditionalFormatting sqref="S108:Z112">
    <cfRule type="expression" dxfId="207" priority="110" stopIfTrue="1">
      <formula>$Q$108="SI"</formula>
    </cfRule>
  </conditionalFormatting>
  <conditionalFormatting sqref="S208:Z212">
    <cfRule type="expression" dxfId="206" priority="111" stopIfTrue="1">
      <formula>$Q$208="SI"</formula>
    </cfRule>
  </conditionalFormatting>
  <conditionalFormatting sqref="S258:Z262">
    <cfRule type="expression" dxfId="205" priority="118" stopIfTrue="1">
      <formula>$Q$258="SI"</formula>
    </cfRule>
  </conditionalFormatting>
  <conditionalFormatting sqref="S308:Z312">
    <cfRule type="expression" dxfId="204" priority="117" stopIfTrue="1">
      <formula>$Q$308="SI"</formula>
    </cfRule>
  </conditionalFormatting>
  <conditionalFormatting sqref="S358:Z362">
    <cfRule type="expression" dxfId="203" priority="116" stopIfTrue="1">
      <formula>$Q$358="SI"</formula>
    </cfRule>
  </conditionalFormatting>
  <conditionalFormatting sqref="S408:Z412">
    <cfRule type="expression" dxfId="202" priority="115" stopIfTrue="1">
      <formula>$Q$408="SI"</formula>
    </cfRule>
  </conditionalFormatting>
  <conditionalFormatting sqref="S458:Z462">
    <cfRule type="expression" dxfId="201" priority="114" stopIfTrue="1">
      <formula>$Q$458="SI"</formula>
    </cfRule>
  </conditionalFormatting>
  <conditionalFormatting sqref="S508:Z512">
    <cfRule type="expression" dxfId="200" priority="113" stopIfTrue="1">
      <formula>$Q$508="SI"</formula>
    </cfRule>
  </conditionalFormatting>
  <conditionalFormatting sqref="S513:Z517">
    <cfRule type="expression" dxfId="199" priority="112" stopIfTrue="1">
      <formula>$Q$513="SI"</formula>
    </cfRule>
  </conditionalFormatting>
  <conditionalFormatting sqref="S28:AB32">
    <cfRule type="expression" dxfId="198" priority="9" stopIfTrue="1">
      <formula>$Q$28="SI"</formula>
    </cfRule>
  </conditionalFormatting>
  <conditionalFormatting sqref="S33:AB37">
    <cfRule type="expression" dxfId="197" priority="10" stopIfTrue="1">
      <formula>$Q$33="SI"</formula>
    </cfRule>
  </conditionalFormatting>
  <conditionalFormatting sqref="S38:AB42">
    <cfRule type="expression" dxfId="196" priority="11" stopIfTrue="1">
      <formula>$Q$38="SI"</formula>
    </cfRule>
  </conditionalFormatting>
  <conditionalFormatting sqref="S43:AB47">
    <cfRule type="expression" dxfId="195" priority="12" stopIfTrue="1">
      <formula>$Q$43="SI"</formula>
    </cfRule>
  </conditionalFormatting>
  <conditionalFormatting sqref="S48:AB52">
    <cfRule type="expression" dxfId="194" priority="13" stopIfTrue="1">
      <formula>$Q$48="SI"</formula>
    </cfRule>
  </conditionalFormatting>
  <conditionalFormatting sqref="S53:AB57">
    <cfRule type="expression" dxfId="193" priority="18" stopIfTrue="1">
      <formula>$Q$53="SI"</formula>
    </cfRule>
  </conditionalFormatting>
  <conditionalFormatting sqref="S63:AB67">
    <cfRule type="expression" dxfId="192" priority="16" stopIfTrue="1">
      <formula>$Q$63="SI"</formula>
    </cfRule>
  </conditionalFormatting>
  <conditionalFormatting sqref="S68:AB72">
    <cfRule type="expression" dxfId="191" priority="15" stopIfTrue="1">
      <formula>$Q$68="SI"</formula>
    </cfRule>
  </conditionalFormatting>
  <conditionalFormatting sqref="S73:AB77">
    <cfRule type="expression" dxfId="190" priority="14" stopIfTrue="1">
      <formula>$Q$73="SI"</formula>
    </cfRule>
  </conditionalFormatting>
  <conditionalFormatting sqref="S78:AB82">
    <cfRule type="expression" dxfId="189" priority="19" stopIfTrue="1">
      <formula>$Q$78="SI"</formula>
    </cfRule>
  </conditionalFormatting>
  <conditionalFormatting sqref="S83:AB87">
    <cfRule type="expression" dxfId="188" priority="20" stopIfTrue="1">
      <formula>$Q$83="SI"</formula>
    </cfRule>
  </conditionalFormatting>
  <conditionalFormatting sqref="S88:AB92">
    <cfRule type="expression" dxfId="187" priority="21" stopIfTrue="1">
      <formula>$Q$88="SI"</formula>
    </cfRule>
  </conditionalFormatting>
  <conditionalFormatting sqref="S93:AB97">
    <cfRule type="expression" dxfId="186" priority="22" stopIfTrue="1">
      <formula>$Q$93="SI"</formula>
    </cfRule>
  </conditionalFormatting>
  <conditionalFormatting sqref="S98:AB102">
    <cfRule type="expression" dxfId="185" priority="23" stopIfTrue="1">
      <formula>$Q$98="SI"</formula>
    </cfRule>
  </conditionalFormatting>
  <conditionalFormatting sqref="S103:AB107">
    <cfRule type="expression" dxfId="184" priority="24" stopIfTrue="1">
      <formula>$Q$103="SI"</formula>
    </cfRule>
  </conditionalFormatting>
  <conditionalFormatting sqref="S113:AB117">
    <cfRule type="expression" dxfId="183" priority="26" stopIfTrue="1">
      <formula>$Q$113="SI"</formula>
    </cfRule>
  </conditionalFormatting>
  <conditionalFormatting sqref="S118:AB122">
    <cfRule type="expression" dxfId="182" priority="27" stopIfTrue="1">
      <formula>$Q$118="SI"</formula>
    </cfRule>
  </conditionalFormatting>
  <conditionalFormatting sqref="S123:AB127">
    <cfRule type="expression" dxfId="181" priority="28" stopIfTrue="1">
      <formula>$Q$123="SI"</formula>
    </cfRule>
  </conditionalFormatting>
  <conditionalFormatting sqref="S128:AB132">
    <cfRule type="expression" dxfId="180" priority="29" stopIfTrue="1">
      <formula>$Q$128="SI"</formula>
    </cfRule>
  </conditionalFormatting>
  <conditionalFormatting sqref="S133:AB137">
    <cfRule type="expression" dxfId="179" priority="30" stopIfTrue="1">
      <formula>$Q$133="SI"</formula>
    </cfRule>
  </conditionalFormatting>
  <conditionalFormatting sqref="S138:AB142">
    <cfRule type="expression" dxfId="178" priority="31" stopIfTrue="1">
      <formula>$Q$138="SI"</formula>
    </cfRule>
  </conditionalFormatting>
  <conditionalFormatting sqref="S143:AB147">
    <cfRule type="expression" dxfId="177" priority="32" stopIfTrue="1">
      <formula>$Q$143="SI"</formula>
    </cfRule>
  </conditionalFormatting>
  <conditionalFormatting sqref="S148:AB152">
    <cfRule type="expression" dxfId="176" priority="33" stopIfTrue="1">
      <formula>$Q$148="SI"</formula>
    </cfRule>
  </conditionalFormatting>
  <conditionalFormatting sqref="S153:AB157">
    <cfRule type="expression" dxfId="175" priority="34" stopIfTrue="1">
      <formula>$Q$153="SI"</formula>
    </cfRule>
  </conditionalFormatting>
  <conditionalFormatting sqref="S158:AB162">
    <cfRule type="expression" dxfId="174" priority="106" stopIfTrue="1">
      <formula>$Q$158="SI"</formula>
    </cfRule>
  </conditionalFormatting>
  <conditionalFormatting sqref="S163:AB167">
    <cfRule type="expression" dxfId="173" priority="35" stopIfTrue="1">
      <formula>$Q$163="SI"</formula>
    </cfRule>
  </conditionalFormatting>
  <conditionalFormatting sqref="S168:AB172">
    <cfRule type="expression" dxfId="172" priority="36" stopIfTrue="1">
      <formula>$Q$168="SI"</formula>
    </cfRule>
  </conditionalFormatting>
  <conditionalFormatting sqref="S173:AB177">
    <cfRule type="expression" dxfId="171" priority="37" stopIfTrue="1">
      <formula>$Q$173="SI"</formula>
    </cfRule>
  </conditionalFormatting>
  <conditionalFormatting sqref="S178:AB182">
    <cfRule type="expression" dxfId="170" priority="38" stopIfTrue="1">
      <formula>$Q$178="SI"</formula>
    </cfRule>
  </conditionalFormatting>
  <conditionalFormatting sqref="S183:AB187">
    <cfRule type="expression" dxfId="169" priority="39" stopIfTrue="1">
      <formula>$Q$183="SI"</formula>
    </cfRule>
  </conditionalFormatting>
  <conditionalFormatting sqref="S188:AB192">
    <cfRule type="expression" dxfId="168" priority="40" stopIfTrue="1">
      <formula>$Q$188="SI"</formula>
    </cfRule>
  </conditionalFormatting>
  <conditionalFormatting sqref="S193:AB197">
    <cfRule type="expression" dxfId="167" priority="41" stopIfTrue="1">
      <formula>$Q$193="SI"</formula>
    </cfRule>
  </conditionalFormatting>
  <conditionalFormatting sqref="S198:AB202">
    <cfRule type="expression" dxfId="166" priority="42" stopIfTrue="1">
      <formula>$Q$198="SI"</formula>
    </cfRule>
  </conditionalFormatting>
  <conditionalFormatting sqref="S203:AB207">
    <cfRule type="expression" dxfId="165" priority="43" stopIfTrue="1">
      <formula>$Q$203="SI"</formula>
    </cfRule>
  </conditionalFormatting>
  <conditionalFormatting sqref="S213:AB217">
    <cfRule type="expression" dxfId="164" priority="45" stopIfTrue="1">
      <formula>$Q$213="SI"</formula>
    </cfRule>
  </conditionalFormatting>
  <conditionalFormatting sqref="S218:AB222">
    <cfRule type="expression" dxfId="163" priority="46" stopIfTrue="1">
      <formula>$Q$218="SI"</formula>
    </cfRule>
  </conditionalFormatting>
  <conditionalFormatting sqref="S223:AB227">
    <cfRule type="expression" dxfId="162" priority="47" stopIfTrue="1">
      <formula>$Q$223="SI"</formula>
    </cfRule>
  </conditionalFormatting>
  <conditionalFormatting sqref="S228:AB232">
    <cfRule type="expression" dxfId="161" priority="48" stopIfTrue="1">
      <formula>$Q$228="SI"</formula>
    </cfRule>
  </conditionalFormatting>
  <conditionalFormatting sqref="S233:AB237">
    <cfRule type="expression" dxfId="160" priority="49" stopIfTrue="1">
      <formula>$Q$233="SI"</formula>
    </cfRule>
  </conditionalFormatting>
  <conditionalFormatting sqref="S238:AB242">
    <cfRule type="expression" dxfId="159" priority="50" stopIfTrue="1">
      <formula>$Q$238="SI"</formula>
    </cfRule>
  </conditionalFormatting>
  <conditionalFormatting sqref="S243:AB247">
    <cfRule type="expression" dxfId="158" priority="51" stopIfTrue="1">
      <formula>$Q$243="SI"</formula>
    </cfRule>
  </conditionalFormatting>
  <conditionalFormatting sqref="S248:AB252">
    <cfRule type="expression" dxfId="157" priority="52" stopIfTrue="1">
      <formula>$Q$248="SI"</formula>
    </cfRule>
  </conditionalFormatting>
  <conditionalFormatting sqref="S253:AB257">
    <cfRule type="expression" dxfId="156" priority="53" stopIfTrue="1">
      <formula>$Q$253="SI"</formula>
    </cfRule>
  </conditionalFormatting>
  <conditionalFormatting sqref="S263:AB267">
    <cfRule type="expression" dxfId="155" priority="55" stopIfTrue="1">
      <formula>$Q$263="SI"</formula>
    </cfRule>
  </conditionalFormatting>
  <conditionalFormatting sqref="S268:AB272">
    <cfRule type="expression" dxfId="154" priority="56" stopIfTrue="1">
      <formula>$Q$268="SI"</formula>
    </cfRule>
  </conditionalFormatting>
  <conditionalFormatting sqref="S273:AB277">
    <cfRule type="expression" dxfId="153" priority="57" stopIfTrue="1">
      <formula>$Q$273="SI"</formula>
    </cfRule>
  </conditionalFormatting>
  <conditionalFormatting sqref="S278:AB282">
    <cfRule type="expression" dxfId="152" priority="58" stopIfTrue="1">
      <formula>$Q$278="SI"</formula>
    </cfRule>
  </conditionalFormatting>
  <conditionalFormatting sqref="S283:AB287">
    <cfRule type="expression" dxfId="151" priority="59" stopIfTrue="1">
      <formula>$Q$283="SI"</formula>
    </cfRule>
  </conditionalFormatting>
  <conditionalFormatting sqref="S288:AB292">
    <cfRule type="expression" dxfId="150" priority="60" stopIfTrue="1">
      <formula>$Q$288="SI"</formula>
    </cfRule>
  </conditionalFormatting>
  <conditionalFormatting sqref="S293:AB297">
    <cfRule type="expression" dxfId="149" priority="61" stopIfTrue="1">
      <formula>$Q$293="SI"</formula>
    </cfRule>
  </conditionalFormatting>
  <conditionalFormatting sqref="S298:AB302">
    <cfRule type="expression" dxfId="148" priority="62" stopIfTrue="1">
      <formula>$Q$298="SI"</formula>
    </cfRule>
  </conditionalFormatting>
  <conditionalFormatting sqref="S303:AB307 S313:AB317 S323:AB327">
    <cfRule type="expression" dxfId="147" priority="63" stopIfTrue="1">
      <formula>$Q$303="SI"</formula>
    </cfRule>
  </conditionalFormatting>
  <conditionalFormatting sqref="S318:AB322">
    <cfRule type="expression" dxfId="146" priority="65" stopIfTrue="1">
      <formula>$Q$308="SI"</formula>
    </cfRule>
  </conditionalFormatting>
  <conditionalFormatting sqref="S328:AB332">
    <cfRule type="expression" dxfId="145" priority="66" stopIfTrue="1">
      <formula>$Q$328="SI"</formula>
    </cfRule>
  </conditionalFormatting>
  <conditionalFormatting sqref="S333:AB337">
    <cfRule type="expression" dxfId="144" priority="67" stopIfTrue="1">
      <formula>$Q$333="SI"</formula>
    </cfRule>
  </conditionalFormatting>
  <conditionalFormatting sqref="S338:AB342">
    <cfRule type="expression" dxfId="143" priority="68" stopIfTrue="1">
      <formula>$Q$338="SI"</formula>
    </cfRule>
  </conditionalFormatting>
  <conditionalFormatting sqref="S343:AB347">
    <cfRule type="expression" dxfId="142" priority="69" stopIfTrue="1">
      <formula>$Q$343="SI"</formula>
    </cfRule>
  </conditionalFormatting>
  <conditionalFormatting sqref="S348:AB352">
    <cfRule type="expression" dxfId="141" priority="70" stopIfTrue="1">
      <formula>$Q$348="SI"</formula>
    </cfRule>
  </conditionalFormatting>
  <conditionalFormatting sqref="S353:AB357">
    <cfRule type="expression" dxfId="140" priority="71" stopIfTrue="1">
      <formula>$Q$353="SI"</formula>
    </cfRule>
  </conditionalFormatting>
  <conditionalFormatting sqref="S363:AB367">
    <cfRule type="expression" dxfId="139" priority="73" stopIfTrue="1">
      <formula>$Q$363="SI"</formula>
    </cfRule>
  </conditionalFormatting>
  <conditionalFormatting sqref="S368:AB372">
    <cfRule type="expression" dxfId="138" priority="74" stopIfTrue="1">
      <formula>$Q$368="SI"</formula>
    </cfRule>
  </conditionalFormatting>
  <conditionalFormatting sqref="S373:AB377">
    <cfRule type="expression" dxfId="137" priority="75" stopIfTrue="1">
      <formula>$Q$373="SI"</formula>
    </cfRule>
  </conditionalFormatting>
  <conditionalFormatting sqref="S378:AB382">
    <cfRule type="expression" dxfId="136" priority="76" stopIfTrue="1">
      <formula>$Q$378="SI"</formula>
    </cfRule>
  </conditionalFormatting>
  <conditionalFormatting sqref="S383:AB387">
    <cfRule type="expression" dxfId="135" priority="77" stopIfTrue="1">
      <formula>$Q$383="SI"</formula>
    </cfRule>
  </conditionalFormatting>
  <conditionalFormatting sqref="S388:AB392">
    <cfRule type="expression" dxfId="134" priority="78" stopIfTrue="1">
      <formula>$Q$388="SI"</formula>
    </cfRule>
  </conditionalFormatting>
  <conditionalFormatting sqref="S393:AB397">
    <cfRule type="expression" dxfId="133" priority="79" stopIfTrue="1">
      <formula>$Q$393="SI"</formula>
    </cfRule>
  </conditionalFormatting>
  <conditionalFormatting sqref="S398:AB402">
    <cfRule type="expression" dxfId="132" priority="80" stopIfTrue="1">
      <formula>$Q$398="SI"</formula>
    </cfRule>
  </conditionalFormatting>
  <conditionalFormatting sqref="S403:AB407">
    <cfRule type="expression" dxfId="131" priority="81" stopIfTrue="1">
      <formula>$Q$403="SI"</formula>
    </cfRule>
  </conditionalFormatting>
  <conditionalFormatting sqref="S413:AB417">
    <cfRule type="expression" dxfId="130" priority="83" stopIfTrue="1">
      <formula>$Q$413="SI"</formula>
    </cfRule>
  </conditionalFormatting>
  <conditionalFormatting sqref="S418:AB422">
    <cfRule type="expression" dxfId="129" priority="84" stopIfTrue="1">
      <formula>$Q$418="SI"</formula>
    </cfRule>
  </conditionalFormatting>
  <conditionalFormatting sqref="S423:AB427">
    <cfRule type="expression" dxfId="128" priority="85" stopIfTrue="1">
      <formula>$Q$423="SI"</formula>
    </cfRule>
  </conditionalFormatting>
  <conditionalFormatting sqref="S428:AB432">
    <cfRule type="expression" dxfId="127" priority="86" stopIfTrue="1">
      <formula>$Q$428="SI"</formula>
    </cfRule>
  </conditionalFormatting>
  <conditionalFormatting sqref="S433:AB437">
    <cfRule type="expression" dxfId="126" priority="87" stopIfTrue="1">
      <formula>$Q$433="SI"</formula>
    </cfRule>
  </conditionalFormatting>
  <conditionalFormatting sqref="S438:AB442">
    <cfRule type="expression" dxfId="125" priority="88" stopIfTrue="1">
      <formula>$Q$438="SI"</formula>
    </cfRule>
  </conditionalFormatting>
  <conditionalFormatting sqref="S443:AB447">
    <cfRule type="expression" dxfId="124" priority="89" stopIfTrue="1">
      <formula>$Q$443="SI"</formula>
    </cfRule>
  </conditionalFormatting>
  <conditionalFormatting sqref="S448:AB452">
    <cfRule type="expression" dxfId="123" priority="90" stopIfTrue="1">
      <formula>$Q$448="SI"</formula>
    </cfRule>
  </conditionalFormatting>
  <conditionalFormatting sqref="S453:AB457">
    <cfRule type="expression" dxfId="122" priority="91" stopIfTrue="1">
      <formula>$Q$453="SI"</formula>
    </cfRule>
  </conditionalFormatting>
  <conditionalFormatting sqref="S463:AB467">
    <cfRule type="expression" dxfId="121" priority="93" stopIfTrue="1">
      <formula>$Q$463="SI"</formula>
    </cfRule>
  </conditionalFormatting>
  <conditionalFormatting sqref="S468:AB472">
    <cfRule type="expression" dxfId="120" priority="94" stopIfTrue="1">
      <formula>$Q$468="SI"</formula>
    </cfRule>
  </conditionalFormatting>
  <conditionalFormatting sqref="S473:AB477">
    <cfRule type="expression" dxfId="119" priority="95" stopIfTrue="1">
      <formula>$Q$473="SI"</formula>
    </cfRule>
  </conditionalFormatting>
  <conditionalFormatting sqref="S478:AB482">
    <cfRule type="expression" dxfId="118" priority="96" stopIfTrue="1">
      <formula>$Q$478="SI"</formula>
    </cfRule>
  </conditionalFormatting>
  <conditionalFormatting sqref="S483:AB487">
    <cfRule type="expression" dxfId="117" priority="97" stopIfTrue="1">
      <formula>$Q$483="SI"</formula>
    </cfRule>
  </conditionalFormatting>
  <conditionalFormatting sqref="S488:AB492">
    <cfRule type="expression" dxfId="116" priority="98" stopIfTrue="1">
      <formula>$Q$488="SI"</formula>
    </cfRule>
  </conditionalFormatting>
  <conditionalFormatting sqref="S493:AB497">
    <cfRule type="expression" dxfId="115" priority="99" stopIfTrue="1">
      <formula>$Q$493="SI"</formula>
    </cfRule>
  </conditionalFormatting>
  <conditionalFormatting sqref="S498:AB502">
    <cfRule type="expression" dxfId="114" priority="100" stopIfTrue="1">
      <formula>$Q$498="SI"</formula>
    </cfRule>
  </conditionalFormatting>
  <conditionalFormatting sqref="S503:AB507">
    <cfRule type="expression" dxfId="113" priority="101" stopIfTrue="1">
      <formula>$Q$503="SI"</formula>
    </cfRule>
  </conditionalFormatting>
  <conditionalFormatting sqref="S518:AB522">
    <cfRule type="expression" dxfId="112" priority="103" stopIfTrue="1">
      <formula>$Q$518="SI"</formula>
    </cfRule>
  </conditionalFormatting>
  <conditionalFormatting sqref="S523:AB527">
    <cfRule type="expression" dxfId="111" priority="105" stopIfTrue="1">
      <formula>$Q$523="SI"</formula>
    </cfRule>
  </conditionalFormatting>
  <conditionalFormatting sqref="AA58:AB62">
    <cfRule type="expression" dxfId="110" priority="17" stopIfTrue="1">
      <formula>$S$58="SI"</formula>
    </cfRule>
  </conditionalFormatting>
  <conditionalFormatting sqref="AA108:AB112">
    <cfRule type="expression" dxfId="109" priority="25" stopIfTrue="1">
      <formula>$S$108="SI"</formula>
    </cfRule>
  </conditionalFormatting>
  <conditionalFormatting sqref="AA208:AB212">
    <cfRule type="expression" dxfId="108" priority="44" stopIfTrue="1">
      <formula>$S$208="SI"</formula>
    </cfRule>
  </conditionalFormatting>
  <conditionalFormatting sqref="AA258:AB262">
    <cfRule type="expression" dxfId="107" priority="54" stopIfTrue="1">
      <formula>$S$258="SI"</formula>
    </cfRule>
  </conditionalFormatting>
  <conditionalFormatting sqref="AA308:AB312">
    <cfRule type="expression" dxfId="106" priority="64" stopIfTrue="1">
      <formula>$S$308="SI"</formula>
    </cfRule>
  </conditionalFormatting>
  <conditionalFormatting sqref="AA358:AB362">
    <cfRule type="expression" dxfId="105" priority="72" stopIfTrue="1">
      <formula>$S$358="SI"</formula>
    </cfRule>
  </conditionalFormatting>
  <conditionalFormatting sqref="AA408:AB412">
    <cfRule type="expression" dxfId="104" priority="82" stopIfTrue="1">
      <formula>$S$408="SI"</formula>
    </cfRule>
  </conditionalFormatting>
  <conditionalFormatting sqref="AA458:AB462">
    <cfRule type="expression" dxfId="103" priority="92" stopIfTrue="1">
      <formula>$S$458="SI"</formula>
    </cfRule>
  </conditionalFormatting>
  <conditionalFormatting sqref="AA508:AB512">
    <cfRule type="expression" dxfId="102" priority="102" stopIfTrue="1">
      <formula>$S$508="SI"</formula>
    </cfRule>
  </conditionalFormatting>
  <conditionalFormatting sqref="AA513:AB517">
    <cfRule type="expression" dxfId="101" priority="104" stopIfTrue="1">
      <formula>$Q$13="SI"</formula>
    </cfRule>
  </conditionalFormatting>
  <conditionalFormatting sqref="AC28:AC527">
    <cfRule type="cellIs" dxfId="100" priority="107" stopIfTrue="1" operator="equal">
      <formula>"SI"</formula>
    </cfRule>
    <cfRule type="cellIs" dxfId="99" priority="108" stopIfTrue="1" operator="equal">
      <formula>"NO"</formula>
    </cfRule>
  </conditionalFormatting>
  <conditionalFormatting sqref="AM28 AM53 AM78 AM103 AM128 AM153 AM178 AM203 AM228 AM253 AM278 AM303 AM328 AM353 AM378 AM403 AM428 AM453 AM478 AM503">
    <cfRule type="cellIs" dxfId="98" priority="8" stopIfTrue="1" operator="equal">
      <formula>"I"</formula>
    </cfRule>
  </conditionalFormatting>
  <conditionalFormatting sqref="AN28 AN53 AN78 AN103 AN128 AN153 AN178 AN203 AN228 AN253 AN278 AN303 AN328 AN353 AN378 AN403 AN428 AN453 AN478 AN503">
    <cfRule type="cellIs" dxfId="97" priority="7" stopIfTrue="1" operator="equal">
      <formula>"II"</formula>
    </cfRule>
  </conditionalFormatting>
  <conditionalFormatting sqref="AO28 AO53 AO78 AO103 AO128 AO153 AO178 AO203 AO228 AO253 AO278 AO303 AO328 AO353 AO378 AO403 AO428 AO453 AO478 AO503">
    <cfRule type="cellIs" dxfId="96" priority="121" stopIfTrue="1" operator="equal">
      <formula>"III"</formula>
    </cfRule>
  </conditionalFormatting>
  <conditionalFormatting sqref="AP28 AP53 AP78 AP103 AP128 AP153 AP178 AP203 AP228 AP253 AP278 AP303 AP328 AP353 AP378 AP403 AP428 AP453 AP478 AP503">
    <cfRule type="cellIs" dxfId="95" priority="122" stopIfTrue="1" operator="equal">
      <formula>"IV"</formula>
    </cfRule>
  </conditionalFormatting>
  <dataValidations count="13">
    <dataValidation type="list" allowBlank="1" showInputMessage="1" showErrorMessage="1" sqref="C28:C527 IY28:IY527 SU28:SU527 ACQ28:ACQ527 AMM28:AMM527 AWI28:AWI527 BGE28:BGE527 BQA28:BQA527 BZW28:BZW527 CJS28:CJS527 CTO28:CTO527 DDK28:DDK527 DNG28:DNG527 DXC28:DXC527 EGY28:EGY527 EQU28:EQU527 FAQ28:FAQ527 FKM28:FKM527 FUI28:FUI527 GEE28:GEE527 GOA28:GOA527 GXW28:GXW527 HHS28:HHS527 HRO28:HRO527 IBK28:IBK527 ILG28:ILG527 IVC28:IVC527 JEY28:JEY527 JOU28:JOU527 JYQ28:JYQ527 KIM28:KIM527 KSI28:KSI527 LCE28:LCE527 LMA28:LMA527 LVW28:LVW527 MFS28:MFS527 MPO28:MPO527 MZK28:MZK527 NJG28:NJG527 NTC28:NTC527 OCY28:OCY527 OMU28:OMU527 OWQ28:OWQ527 PGM28:PGM527 PQI28:PQI527 QAE28:QAE527 QKA28:QKA527 QTW28:QTW527 RDS28:RDS527 RNO28:RNO527 RXK28:RXK527 SHG28:SHG527 SRC28:SRC527 TAY28:TAY527 TKU28:TKU527 TUQ28:TUQ527 UEM28:UEM527 UOI28:UOI527 UYE28:UYE527 VIA28:VIA527 VRW28:VRW527 WBS28:WBS527 WLO28:WLO527 WVK28:WVK527 C65564:C66063 IY65564:IY66063 SU65564:SU66063 ACQ65564:ACQ66063 AMM65564:AMM66063 AWI65564:AWI66063 BGE65564:BGE66063 BQA65564:BQA66063 BZW65564:BZW66063 CJS65564:CJS66063 CTO65564:CTO66063 DDK65564:DDK66063 DNG65564:DNG66063 DXC65564:DXC66063 EGY65564:EGY66063 EQU65564:EQU66063 FAQ65564:FAQ66063 FKM65564:FKM66063 FUI65564:FUI66063 GEE65564:GEE66063 GOA65564:GOA66063 GXW65564:GXW66063 HHS65564:HHS66063 HRO65564:HRO66063 IBK65564:IBK66063 ILG65564:ILG66063 IVC65564:IVC66063 JEY65564:JEY66063 JOU65564:JOU66063 JYQ65564:JYQ66063 KIM65564:KIM66063 KSI65564:KSI66063 LCE65564:LCE66063 LMA65564:LMA66063 LVW65564:LVW66063 MFS65564:MFS66063 MPO65564:MPO66063 MZK65564:MZK66063 NJG65564:NJG66063 NTC65564:NTC66063 OCY65564:OCY66063 OMU65564:OMU66063 OWQ65564:OWQ66063 PGM65564:PGM66063 PQI65564:PQI66063 QAE65564:QAE66063 QKA65564:QKA66063 QTW65564:QTW66063 RDS65564:RDS66063 RNO65564:RNO66063 RXK65564:RXK66063 SHG65564:SHG66063 SRC65564:SRC66063 TAY65564:TAY66063 TKU65564:TKU66063 TUQ65564:TUQ66063 UEM65564:UEM66063 UOI65564:UOI66063 UYE65564:UYE66063 VIA65564:VIA66063 VRW65564:VRW66063 WBS65564:WBS66063 WLO65564:WLO66063 WVK65564:WVK66063 C131100:C131599 IY131100:IY131599 SU131100:SU131599 ACQ131100:ACQ131599 AMM131100:AMM131599 AWI131100:AWI131599 BGE131100:BGE131599 BQA131100:BQA131599 BZW131100:BZW131599 CJS131100:CJS131599 CTO131100:CTO131599 DDK131100:DDK131599 DNG131100:DNG131599 DXC131100:DXC131599 EGY131100:EGY131599 EQU131100:EQU131599 FAQ131100:FAQ131599 FKM131100:FKM131599 FUI131100:FUI131599 GEE131100:GEE131599 GOA131100:GOA131599 GXW131100:GXW131599 HHS131100:HHS131599 HRO131100:HRO131599 IBK131100:IBK131599 ILG131100:ILG131599 IVC131100:IVC131599 JEY131100:JEY131599 JOU131100:JOU131599 JYQ131100:JYQ131599 KIM131100:KIM131599 KSI131100:KSI131599 LCE131100:LCE131599 LMA131100:LMA131599 LVW131100:LVW131599 MFS131100:MFS131599 MPO131100:MPO131599 MZK131100:MZK131599 NJG131100:NJG131599 NTC131100:NTC131599 OCY131100:OCY131599 OMU131100:OMU131599 OWQ131100:OWQ131599 PGM131100:PGM131599 PQI131100:PQI131599 QAE131100:QAE131599 QKA131100:QKA131599 QTW131100:QTW131599 RDS131100:RDS131599 RNO131100:RNO131599 RXK131100:RXK131599 SHG131100:SHG131599 SRC131100:SRC131599 TAY131100:TAY131599 TKU131100:TKU131599 TUQ131100:TUQ131599 UEM131100:UEM131599 UOI131100:UOI131599 UYE131100:UYE131599 VIA131100:VIA131599 VRW131100:VRW131599 WBS131100:WBS131599 WLO131100:WLO131599 WVK131100:WVK131599 C196636:C197135 IY196636:IY197135 SU196636:SU197135 ACQ196636:ACQ197135 AMM196636:AMM197135 AWI196636:AWI197135 BGE196636:BGE197135 BQA196636:BQA197135 BZW196636:BZW197135 CJS196636:CJS197135 CTO196636:CTO197135 DDK196636:DDK197135 DNG196636:DNG197135 DXC196636:DXC197135 EGY196636:EGY197135 EQU196636:EQU197135 FAQ196636:FAQ197135 FKM196636:FKM197135 FUI196636:FUI197135 GEE196636:GEE197135 GOA196636:GOA197135 GXW196636:GXW197135 HHS196636:HHS197135 HRO196636:HRO197135 IBK196636:IBK197135 ILG196636:ILG197135 IVC196636:IVC197135 JEY196636:JEY197135 JOU196636:JOU197135 JYQ196636:JYQ197135 KIM196636:KIM197135 KSI196636:KSI197135 LCE196636:LCE197135 LMA196636:LMA197135 LVW196636:LVW197135 MFS196636:MFS197135 MPO196636:MPO197135 MZK196636:MZK197135 NJG196636:NJG197135 NTC196636:NTC197135 OCY196636:OCY197135 OMU196636:OMU197135 OWQ196636:OWQ197135 PGM196636:PGM197135 PQI196636:PQI197135 QAE196636:QAE197135 QKA196636:QKA197135 QTW196636:QTW197135 RDS196636:RDS197135 RNO196636:RNO197135 RXK196636:RXK197135 SHG196636:SHG197135 SRC196636:SRC197135 TAY196636:TAY197135 TKU196636:TKU197135 TUQ196636:TUQ197135 UEM196636:UEM197135 UOI196636:UOI197135 UYE196636:UYE197135 VIA196636:VIA197135 VRW196636:VRW197135 WBS196636:WBS197135 WLO196636:WLO197135 WVK196636:WVK197135 C262172:C262671 IY262172:IY262671 SU262172:SU262671 ACQ262172:ACQ262671 AMM262172:AMM262671 AWI262172:AWI262671 BGE262172:BGE262671 BQA262172:BQA262671 BZW262172:BZW262671 CJS262172:CJS262671 CTO262172:CTO262671 DDK262172:DDK262671 DNG262172:DNG262671 DXC262172:DXC262671 EGY262172:EGY262671 EQU262172:EQU262671 FAQ262172:FAQ262671 FKM262172:FKM262671 FUI262172:FUI262671 GEE262172:GEE262671 GOA262172:GOA262671 GXW262172:GXW262671 HHS262172:HHS262671 HRO262172:HRO262671 IBK262172:IBK262671 ILG262172:ILG262671 IVC262172:IVC262671 JEY262172:JEY262671 JOU262172:JOU262671 JYQ262172:JYQ262671 KIM262172:KIM262671 KSI262172:KSI262671 LCE262172:LCE262671 LMA262172:LMA262671 LVW262172:LVW262671 MFS262172:MFS262671 MPO262172:MPO262671 MZK262172:MZK262671 NJG262172:NJG262671 NTC262172:NTC262671 OCY262172:OCY262671 OMU262172:OMU262671 OWQ262172:OWQ262671 PGM262172:PGM262671 PQI262172:PQI262671 QAE262172:QAE262671 QKA262172:QKA262671 QTW262172:QTW262671 RDS262172:RDS262671 RNO262172:RNO262671 RXK262172:RXK262671 SHG262172:SHG262671 SRC262172:SRC262671 TAY262172:TAY262671 TKU262172:TKU262671 TUQ262172:TUQ262671 UEM262172:UEM262671 UOI262172:UOI262671 UYE262172:UYE262671 VIA262172:VIA262671 VRW262172:VRW262671 WBS262172:WBS262671 WLO262172:WLO262671 WVK262172:WVK262671 C327708:C328207 IY327708:IY328207 SU327708:SU328207 ACQ327708:ACQ328207 AMM327708:AMM328207 AWI327708:AWI328207 BGE327708:BGE328207 BQA327708:BQA328207 BZW327708:BZW328207 CJS327708:CJS328207 CTO327708:CTO328207 DDK327708:DDK328207 DNG327708:DNG328207 DXC327708:DXC328207 EGY327708:EGY328207 EQU327708:EQU328207 FAQ327708:FAQ328207 FKM327708:FKM328207 FUI327708:FUI328207 GEE327708:GEE328207 GOA327708:GOA328207 GXW327708:GXW328207 HHS327708:HHS328207 HRO327708:HRO328207 IBK327708:IBK328207 ILG327708:ILG328207 IVC327708:IVC328207 JEY327708:JEY328207 JOU327708:JOU328207 JYQ327708:JYQ328207 KIM327708:KIM328207 KSI327708:KSI328207 LCE327708:LCE328207 LMA327708:LMA328207 LVW327708:LVW328207 MFS327708:MFS328207 MPO327708:MPO328207 MZK327708:MZK328207 NJG327708:NJG328207 NTC327708:NTC328207 OCY327708:OCY328207 OMU327708:OMU328207 OWQ327708:OWQ328207 PGM327708:PGM328207 PQI327708:PQI328207 QAE327708:QAE328207 QKA327708:QKA328207 QTW327708:QTW328207 RDS327708:RDS328207 RNO327708:RNO328207 RXK327708:RXK328207 SHG327708:SHG328207 SRC327708:SRC328207 TAY327708:TAY328207 TKU327708:TKU328207 TUQ327708:TUQ328207 UEM327708:UEM328207 UOI327708:UOI328207 UYE327708:UYE328207 VIA327708:VIA328207 VRW327708:VRW328207 WBS327708:WBS328207 WLO327708:WLO328207 WVK327708:WVK328207 C393244:C393743 IY393244:IY393743 SU393244:SU393743 ACQ393244:ACQ393743 AMM393244:AMM393743 AWI393244:AWI393743 BGE393244:BGE393743 BQA393244:BQA393743 BZW393244:BZW393743 CJS393244:CJS393743 CTO393244:CTO393743 DDK393244:DDK393743 DNG393244:DNG393743 DXC393244:DXC393743 EGY393244:EGY393743 EQU393244:EQU393743 FAQ393244:FAQ393743 FKM393244:FKM393743 FUI393244:FUI393743 GEE393244:GEE393743 GOA393244:GOA393743 GXW393244:GXW393743 HHS393244:HHS393743 HRO393244:HRO393743 IBK393244:IBK393743 ILG393244:ILG393743 IVC393244:IVC393743 JEY393244:JEY393743 JOU393244:JOU393743 JYQ393244:JYQ393743 KIM393244:KIM393743 KSI393244:KSI393743 LCE393244:LCE393743 LMA393244:LMA393743 LVW393244:LVW393743 MFS393244:MFS393743 MPO393244:MPO393743 MZK393244:MZK393743 NJG393244:NJG393743 NTC393244:NTC393743 OCY393244:OCY393743 OMU393244:OMU393743 OWQ393244:OWQ393743 PGM393244:PGM393743 PQI393244:PQI393743 QAE393244:QAE393743 QKA393244:QKA393743 QTW393244:QTW393743 RDS393244:RDS393743 RNO393244:RNO393743 RXK393244:RXK393743 SHG393244:SHG393743 SRC393244:SRC393743 TAY393244:TAY393743 TKU393244:TKU393743 TUQ393244:TUQ393743 UEM393244:UEM393743 UOI393244:UOI393743 UYE393244:UYE393743 VIA393244:VIA393743 VRW393244:VRW393743 WBS393244:WBS393743 WLO393244:WLO393743 WVK393244:WVK393743 C458780:C459279 IY458780:IY459279 SU458780:SU459279 ACQ458780:ACQ459279 AMM458780:AMM459279 AWI458780:AWI459279 BGE458780:BGE459279 BQA458780:BQA459279 BZW458780:BZW459279 CJS458780:CJS459279 CTO458780:CTO459279 DDK458780:DDK459279 DNG458780:DNG459279 DXC458780:DXC459279 EGY458780:EGY459279 EQU458780:EQU459279 FAQ458780:FAQ459279 FKM458780:FKM459279 FUI458780:FUI459279 GEE458780:GEE459279 GOA458780:GOA459279 GXW458780:GXW459279 HHS458780:HHS459279 HRO458780:HRO459279 IBK458780:IBK459279 ILG458780:ILG459279 IVC458780:IVC459279 JEY458780:JEY459279 JOU458780:JOU459279 JYQ458780:JYQ459279 KIM458780:KIM459279 KSI458780:KSI459279 LCE458780:LCE459279 LMA458780:LMA459279 LVW458780:LVW459279 MFS458780:MFS459279 MPO458780:MPO459279 MZK458780:MZK459279 NJG458780:NJG459279 NTC458780:NTC459279 OCY458780:OCY459279 OMU458780:OMU459279 OWQ458780:OWQ459279 PGM458780:PGM459279 PQI458780:PQI459279 QAE458780:QAE459279 QKA458780:QKA459279 QTW458780:QTW459279 RDS458780:RDS459279 RNO458780:RNO459279 RXK458780:RXK459279 SHG458780:SHG459279 SRC458780:SRC459279 TAY458780:TAY459279 TKU458780:TKU459279 TUQ458780:TUQ459279 UEM458780:UEM459279 UOI458780:UOI459279 UYE458780:UYE459279 VIA458780:VIA459279 VRW458780:VRW459279 WBS458780:WBS459279 WLO458780:WLO459279 WVK458780:WVK459279 C524316:C524815 IY524316:IY524815 SU524316:SU524815 ACQ524316:ACQ524815 AMM524316:AMM524815 AWI524316:AWI524815 BGE524316:BGE524815 BQA524316:BQA524815 BZW524316:BZW524815 CJS524316:CJS524815 CTO524316:CTO524815 DDK524316:DDK524815 DNG524316:DNG524815 DXC524316:DXC524815 EGY524316:EGY524815 EQU524316:EQU524815 FAQ524316:FAQ524815 FKM524316:FKM524815 FUI524316:FUI524815 GEE524316:GEE524815 GOA524316:GOA524815 GXW524316:GXW524815 HHS524316:HHS524815 HRO524316:HRO524815 IBK524316:IBK524815 ILG524316:ILG524815 IVC524316:IVC524815 JEY524316:JEY524815 JOU524316:JOU524815 JYQ524316:JYQ524815 KIM524316:KIM524815 KSI524316:KSI524815 LCE524316:LCE524815 LMA524316:LMA524815 LVW524316:LVW524815 MFS524316:MFS524815 MPO524316:MPO524815 MZK524316:MZK524815 NJG524316:NJG524815 NTC524316:NTC524815 OCY524316:OCY524815 OMU524316:OMU524815 OWQ524316:OWQ524815 PGM524316:PGM524815 PQI524316:PQI524815 QAE524316:QAE524815 QKA524316:QKA524815 QTW524316:QTW524815 RDS524316:RDS524815 RNO524316:RNO524815 RXK524316:RXK524815 SHG524316:SHG524815 SRC524316:SRC524815 TAY524316:TAY524815 TKU524316:TKU524815 TUQ524316:TUQ524815 UEM524316:UEM524815 UOI524316:UOI524815 UYE524316:UYE524815 VIA524316:VIA524815 VRW524316:VRW524815 WBS524316:WBS524815 WLO524316:WLO524815 WVK524316:WVK524815 C589852:C590351 IY589852:IY590351 SU589852:SU590351 ACQ589852:ACQ590351 AMM589852:AMM590351 AWI589852:AWI590351 BGE589852:BGE590351 BQA589852:BQA590351 BZW589852:BZW590351 CJS589852:CJS590351 CTO589852:CTO590351 DDK589852:DDK590351 DNG589852:DNG590351 DXC589852:DXC590351 EGY589852:EGY590351 EQU589852:EQU590351 FAQ589852:FAQ590351 FKM589852:FKM590351 FUI589852:FUI590351 GEE589852:GEE590351 GOA589852:GOA590351 GXW589852:GXW590351 HHS589852:HHS590351 HRO589852:HRO590351 IBK589852:IBK590351 ILG589852:ILG590351 IVC589852:IVC590351 JEY589852:JEY590351 JOU589852:JOU590351 JYQ589852:JYQ590351 KIM589852:KIM590351 KSI589852:KSI590351 LCE589852:LCE590351 LMA589852:LMA590351 LVW589852:LVW590351 MFS589852:MFS590351 MPO589852:MPO590351 MZK589852:MZK590351 NJG589852:NJG590351 NTC589852:NTC590351 OCY589852:OCY590351 OMU589852:OMU590351 OWQ589852:OWQ590351 PGM589852:PGM590351 PQI589852:PQI590351 QAE589852:QAE590351 QKA589852:QKA590351 QTW589852:QTW590351 RDS589852:RDS590351 RNO589852:RNO590351 RXK589852:RXK590351 SHG589852:SHG590351 SRC589852:SRC590351 TAY589852:TAY590351 TKU589852:TKU590351 TUQ589852:TUQ590351 UEM589852:UEM590351 UOI589852:UOI590351 UYE589852:UYE590351 VIA589852:VIA590351 VRW589852:VRW590351 WBS589852:WBS590351 WLO589852:WLO590351 WVK589852:WVK590351 C655388:C655887 IY655388:IY655887 SU655388:SU655887 ACQ655388:ACQ655887 AMM655388:AMM655887 AWI655388:AWI655887 BGE655388:BGE655887 BQA655388:BQA655887 BZW655388:BZW655887 CJS655388:CJS655887 CTO655388:CTO655887 DDK655388:DDK655887 DNG655388:DNG655887 DXC655388:DXC655887 EGY655388:EGY655887 EQU655388:EQU655887 FAQ655388:FAQ655887 FKM655388:FKM655887 FUI655388:FUI655887 GEE655388:GEE655887 GOA655388:GOA655887 GXW655388:GXW655887 HHS655388:HHS655887 HRO655388:HRO655887 IBK655388:IBK655887 ILG655388:ILG655887 IVC655388:IVC655887 JEY655388:JEY655887 JOU655388:JOU655887 JYQ655388:JYQ655887 KIM655388:KIM655887 KSI655388:KSI655887 LCE655388:LCE655887 LMA655388:LMA655887 LVW655388:LVW655887 MFS655388:MFS655887 MPO655388:MPO655887 MZK655388:MZK655887 NJG655388:NJG655887 NTC655388:NTC655887 OCY655388:OCY655887 OMU655388:OMU655887 OWQ655388:OWQ655887 PGM655388:PGM655887 PQI655388:PQI655887 QAE655388:QAE655887 QKA655388:QKA655887 QTW655388:QTW655887 RDS655388:RDS655887 RNO655388:RNO655887 RXK655388:RXK655887 SHG655388:SHG655887 SRC655388:SRC655887 TAY655388:TAY655887 TKU655388:TKU655887 TUQ655388:TUQ655887 UEM655388:UEM655887 UOI655388:UOI655887 UYE655388:UYE655887 VIA655388:VIA655887 VRW655388:VRW655887 WBS655388:WBS655887 WLO655388:WLO655887 WVK655388:WVK655887 C720924:C721423 IY720924:IY721423 SU720924:SU721423 ACQ720924:ACQ721423 AMM720924:AMM721423 AWI720924:AWI721423 BGE720924:BGE721423 BQA720924:BQA721423 BZW720924:BZW721423 CJS720924:CJS721423 CTO720924:CTO721423 DDK720924:DDK721423 DNG720924:DNG721423 DXC720924:DXC721423 EGY720924:EGY721423 EQU720924:EQU721423 FAQ720924:FAQ721423 FKM720924:FKM721423 FUI720924:FUI721423 GEE720924:GEE721423 GOA720924:GOA721423 GXW720924:GXW721423 HHS720924:HHS721423 HRO720924:HRO721423 IBK720924:IBK721423 ILG720924:ILG721423 IVC720924:IVC721423 JEY720924:JEY721423 JOU720924:JOU721423 JYQ720924:JYQ721423 KIM720924:KIM721423 KSI720924:KSI721423 LCE720924:LCE721423 LMA720924:LMA721423 LVW720924:LVW721423 MFS720924:MFS721423 MPO720924:MPO721423 MZK720924:MZK721423 NJG720924:NJG721423 NTC720924:NTC721423 OCY720924:OCY721423 OMU720924:OMU721423 OWQ720924:OWQ721423 PGM720924:PGM721423 PQI720924:PQI721423 QAE720924:QAE721423 QKA720924:QKA721423 QTW720924:QTW721423 RDS720924:RDS721423 RNO720924:RNO721423 RXK720924:RXK721423 SHG720924:SHG721423 SRC720924:SRC721423 TAY720924:TAY721423 TKU720924:TKU721423 TUQ720924:TUQ721423 UEM720924:UEM721423 UOI720924:UOI721423 UYE720924:UYE721423 VIA720924:VIA721423 VRW720924:VRW721423 WBS720924:WBS721423 WLO720924:WLO721423 WVK720924:WVK721423 C786460:C786959 IY786460:IY786959 SU786460:SU786959 ACQ786460:ACQ786959 AMM786460:AMM786959 AWI786460:AWI786959 BGE786460:BGE786959 BQA786460:BQA786959 BZW786460:BZW786959 CJS786460:CJS786959 CTO786460:CTO786959 DDK786460:DDK786959 DNG786460:DNG786959 DXC786460:DXC786959 EGY786460:EGY786959 EQU786460:EQU786959 FAQ786460:FAQ786959 FKM786460:FKM786959 FUI786460:FUI786959 GEE786460:GEE786959 GOA786460:GOA786959 GXW786460:GXW786959 HHS786460:HHS786959 HRO786460:HRO786959 IBK786460:IBK786959 ILG786460:ILG786959 IVC786460:IVC786959 JEY786460:JEY786959 JOU786460:JOU786959 JYQ786460:JYQ786959 KIM786460:KIM786959 KSI786460:KSI786959 LCE786460:LCE786959 LMA786460:LMA786959 LVW786460:LVW786959 MFS786460:MFS786959 MPO786460:MPO786959 MZK786460:MZK786959 NJG786460:NJG786959 NTC786460:NTC786959 OCY786460:OCY786959 OMU786460:OMU786959 OWQ786460:OWQ786959 PGM786460:PGM786959 PQI786460:PQI786959 QAE786460:QAE786959 QKA786460:QKA786959 QTW786460:QTW786959 RDS786460:RDS786959 RNO786460:RNO786959 RXK786460:RXK786959 SHG786460:SHG786959 SRC786460:SRC786959 TAY786460:TAY786959 TKU786460:TKU786959 TUQ786460:TUQ786959 UEM786460:UEM786959 UOI786460:UOI786959 UYE786460:UYE786959 VIA786460:VIA786959 VRW786460:VRW786959 WBS786460:WBS786959 WLO786460:WLO786959 WVK786460:WVK786959 C851996:C852495 IY851996:IY852495 SU851996:SU852495 ACQ851996:ACQ852495 AMM851996:AMM852495 AWI851996:AWI852495 BGE851996:BGE852495 BQA851996:BQA852495 BZW851996:BZW852495 CJS851996:CJS852495 CTO851996:CTO852495 DDK851996:DDK852495 DNG851996:DNG852495 DXC851996:DXC852495 EGY851996:EGY852495 EQU851996:EQU852495 FAQ851996:FAQ852495 FKM851996:FKM852495 FUI851996:FUI852495 GEE851996:GEE852495 GOA851996:GOA852495 GXW851996:GXW852495 HHS851996:HHS852495 HRO851996:HRO852495 IBK851996:IBK852495 ILG851996:ILG852495 IVC851996:IVC852495 JEY851996:JEY852495 JOU851996:JOU852495 JYQ851996:JYQ852495 KIM851996:KIM852495 KSI851996:KSI852495 LCE851996:LCE852495 LMA851996:LMA852495 LVW851996:LVW852495 MFS851996:MFS852495 MPO851996:MPO852495 MZK851996:MZK852495 NJG851996:NJG852495 NTC851996:NTC852495 OCY851996:OCY852495 OMU851996:OMU852495 OWQ851996:OWQ852495 PGM851996:PGM852495 PQI851996:PQI852495 QAE851996:QAE852495 QKA851996:QKA852495 QTW851996:QTW852495 RDS851996:RDS852495 RNO851996:RNO852495 RXK851996:RXK852495 SHG851996:SHG852495 SRC851996:SRC852495 TAY851996:TAY852495 TKU851996:TKU852495 TUQ851996:TUQ852495 UEM851996:UEM852495 UOI851996:UOI852495 UYE851996:UYE852495 VIA851996:VIA852495 VRW851996:VRW852495 WBS851996:WBS852495 WLO851996:WLO852495 WVK851996:WVK852495 C917532:C918031 IY917532:IY918031 SU917532:SU918031 ACQ917532:ACQ918031 AMM917532:AMM918031 AWI917532:AWI918031 BGE917532:BGE918031 BQA917532:BQA918031 BZW917532:BZW918031 CJS917532:CJS918031 CTO917532:CTO918031 DDK917532:DDK918031 DNG917532:DNG918031 DXC917532:DXC918031 EGY917532:EGY918031 EQU917532:EQU918031 FAQ917532:FAQ918031 FKM917532:FKM918031 FUI917532:FUI918031 GEE917532:GEE918031 GOA917532:GOA918031 GXW917532:GXW918031 HHS917532:HHS918031 HRO917532:HRO918031 IBK917532:IBK918031 ILG917532:ILG918031 IVC917532:IVC918031 JEY917532:JEY918031 JOU917532:JOU918031 JYQ917532:JYQ918031 KIM917532:KIM918031 KSI917532:KSI918031 LCE917532:LCE918031 LMA917532:LMA918031 LVW917532:LVW918031 MFS917532:MFS918031 MPO917532:MPO918031 MZK917532:MZK918031 NJG917532:NJG918031 NTC917532:NTC918031 OCY917532:OCY918031 OMU917532:OMU918031 OWQ917532:OWQ918031 PGM917532:PGM918031 PQI917532:PQI918031 QAE917532:QAE918031 QKA917532:QKA918031 QTW917532:QTW918031 RDS917532:RDS918031 RNO917532:RNO918031 RXK917532:RXK918031 SHG917532:SHG918031 SRC917532:SRC918031 TAY917532:TAY918031 TKU917532:TKU918031 TUQ917532:TUQ918031 UEM917532:UEM918031 UOI917532:UOI918031 UYE917532:UYE918031 VIA917532:VIA918031 VRW917532:VRW918031 WBS917532:WBS918031 WLO917532:WLO918031 WVK917532:WVK918031 C983068:C983567 IY983068:IY983567 SU983068:SU983567 ACQ983068:ACQ983567 AMM983068:AMM983567 AWI983068:AWI983567 BGE983068:BGE983567 BQA983068:BQA983567 BZW983068:BZW983567 CJS983068:CJS983567 CTO983068:CTO983567 DDK983068:DDK983567 DNG983068:DNG983567 DXC983068:DXC983567 EGY983068:EGY983567 EQU983068:EQU983567 FAQ983068:FAQ983567 FKM983068:FKM983567 FUI983068:FUI983567 GEE983068:GEE983567 GOA983068:GOA983567 GXW983068:GXW983567 HHS983068:HHS983567 HRO983068:HRO983567 IBK983068:IBK983567 ILG983068:ILG983567 IVC983068:IVC983567 JEY983068:JEY983567 JOU983068:JOU983567 JYQ983068:JYQ983567 KIM983068:KIM983567 KSI983068:KSI983567 LCE983068:LCE983567 LMA983068:LMA983567 LVW983068:LVW983567 MFS983068:MFS983567 MPO983068:MPO983567 MZK983068:MZK983567 NJG983068:NJG983567 NTC983068:NTC983567 OCY983068:OCY983567 OMU983068:OMU983567 OWQ983068:OWQ983567 PGM983068:PGM983567 PQI983068:PQI983567 QAE983068:QAE983567 QKA983068:QKA983567 QTW983068:QTW983567 RDS983068:RDS983567 RNO983068:RNO983567 RXK983068:RXK983567 SHG983068:SHG983567 SRC983068:SRC983567 TAY983068:TAY983567 TKU983068:TKU983567 TUQ983068:TUQ983567 UEM983068:UEM983567 UOI983068:UOI983567 UYE983068:UYE983567 VIA983068:VIA983567 VRW983068:VRW983567 WBS983068:WBS983567 WLO983068:WLO983567 WVK983068:WVK983567" xr:uid="{00000000-0002-0000-0200-000000000000}">
      <formula1>$C$2:$C$5</formula1>
    </dataValidation>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28:AG53 KC28:KC53 TY28:TY53 ADU28:ADU53 ANQ28:ANQ53 AXM28:AXM53 BHI28:BHI53 BRE28:BRE53 CBA28:CBA53 CKW28:CKW53 CUS28:CUS53 DEO28:DEO53 DOK28:DOK53 DYG28:DYG53 EIC28:EIC53 ERY28:ERY53 FBU28:FBU53 FLQ28:FLQ53 FVM28:FVM53 GFI28:GFI53 GPE28:GPE53 GZA28:GZA53 HIW28:HIW53 HSS28:HSS53 ICO28:ICO53 IMK28:IMK53 IWG28:IWG53 JGC28:JGC53 JPY28:JPY53 JZU28:JZU53 KJQ28:KJQ53 KTM28:KTM53 LDI28:LDI53 LNE28:LNE53 LXA28:LXA53 MGW28:MGW53 MQS28:MQS53 NAO28:NAO53 NKK28:NKK53 NUG28:NUG53 OEC28:OEC53 ONY28:ONY53 OXU28:OXU53 PHQ28:PHQ53 PRM28:PRM53 QBI28:QBI53 QLE28:QLE53 QVA28:QVA53 REW28:REW53 ROS28:ROS53 RYO28:RYO53 SIK28:SIK53 SSG28:SSG53 TCC28:TCC53 TLY28:TLY53 TVU28:TVU53 UFQ28:UFQ53 UPM28:UPM53 UZI28:UZI53 VJE28:VJE53 VTA28:VTA53 WCW28:WCW53 WMS28:WMS53 WWO28:WWO53 AG65564:AG65589 KC65564:KC65589 TY65564:TY65589 ADU65564:ADU65589 ANQ65564:ANQ65589 AXM65564:AXM65589 BHI65564:BHI65589 BRE65564:BRE65589 CBA65564:CBA65589 CKW65564:CKW65589 CUS65564:CUS65589 DEO65564:DEO65589 DOK65564:DOK65589 DYG65564:DYG65589 EIC65564:EIC65589 ERY65564:ERY65589 FBU65564:FBU65589 FLQ65564:FLQ65589 FVM65564:FVM65589 GFI65564:GFI65589 GPE65564:GPE65589 GZA65564:GZA65589 HIW65564:HIW65589 HSS65564:HSS65589 ICO65564:ICO65589 IMK65564:IMK65589 IWG65564:IWG65589 JGC65564:JGC65589 JPY65564:JPY65589 JZU65564:JZU65589 KJQ65564:KJQ65589 KTM65564:KTM65589 LDI65564:LDI65589 LNE65564:LNE65589 LXA65564:LXA65589 MGW65564:MGW65589 MQS65564:MQS65589 NAO65564:NAO65589 NKK65564:NKK65589 NUG65564:NUG65589 OEC65564:OEC65589 ONY65564:ONY65589 OXU65564:OXU65589 PHQ65564:PHQ65589 PRM65564:PRM65589 QBI65564:QBI65589 QLE65564:QLE65589 QVA65564:QVA65589 REW65564:REW65589 ROS65564:ROS65589 RYO65564:RYO65589 SIK65564:SIK65589 SSG65564:SSG65589 TCC65564:TCC65589 TLY65564:TLY65589 TVU65564:TVU65589 UFQ65564:UFQ65589 UPM65564:UPM65589 UZI65564:UZI65589 VJE65564:VJE65589 VTA65564:VTA65589 WCW65564:WCW65589 WMS65564:WMS65589 WWO65564:WWO65589 AG131100:AG131125 KC131100:KC131125 TY131100:TY131125 ADU131100:ADU131125 ANQ131100:ANQ131125 AXM131100:AXM131125 BHI131100:BHI131125 BRE131100:BRE131125 CBA131100:CBA131125 CKW131100:CKW131125 CUS131100:CUS131125 DEO131100:DEO131125 DOK131100:DOK131125 DYG131100:DYG131125 EIC131100:EIC131125 ERY131100:ERY131125 FBU131100:FBU131125 FLQ131100:FLQ131125 FVM131100:FVM131125 GFI131100:GFI131125 GPE131100:GPE131125 GZA131100:GZA131125 HIW131100:HIW131125 HSS131100:HSS131125 ICO131100:ICO131125 IMK131100:IMK131125 IWG131100:IWG131125 JGC131100:JGC131125 JPY131100:JPY131125 JZU131100:JZU131125 KJQ131100:KJQ131125 KTM131100:KTM131125 LDI131100:LDI131125 LNE131100:LNE131125 LXA131100:LXA131125 MGW131100:MGW131125 MQS131100:MQS131125 NAO131100:NAO131125 NKK131100:NKK131125 NUG131100:NUG131125 OEC131100:OEC131125 ONY131100:ONY131125 OXU131100:OXU131125 PHQ131100:PHQ131125 PRM131100:PRM131125 QBI131100:QBI131125 QLE131100:QLE131125 QVA131100:QVA131125 REW131100:REW131125 ROS131100:ROS131125 RYO131100:RYO131125 SIK131100:SIK131125 SSG131100:SSG131125 TCC131100:TCC131125 TLY131100:TLY131125 TVU131100:TVU131125 UFQ131100:UFQ131125 UPM131100:UPM131125 UZI131100:UZI131125 VJE131100:VJE131125 VTA131100:VTA131125 WCW131100:WCW131125 WMS131100:WMS131125 WWO131100:WWO131125 AG196636:AG196661 KC196636:KC196661 TY196636:TY196661 ADU196636:ADU196661 ANQ196636:ANQ196661 AXM196636:AXM196661 BHI196636:BHI196661 BRE196636:BRE196661 CBA196636:CBA196661 CKW196636:CKW196661 CUS196636:CUS196661 DEO196636:DEO196661 DOK196636:DOK196661 DYG196636:DYG196661 EIC196636:EIC196661 ERY196636:ERY196661 FBU196636:FBU196661 FLQ196636:FLQ196661 FVM196636:FVM196661 GFI196636:GFI196661 GPE196636:GPE196661 GZA196636:GZA196661 HIW196636:HIW196661 HSS196636:HSS196661 ICO196636:ICO196661 IMK196636:IMK196661 IWG196636:IWG196661 JGC196636:JGC196661 JPY196636:JPY196661 JZU196636:JZU196661 KJQ196636:KJQ196661 KTM196636:KTM196661 LDI196636:LDI196661 LNE196636:LNE196661 LXA196636:LXA196661 MGW196636:MGW196661 MQS196636:MQS196661 NAO196636:NAO196661 NKK196636:NKK196661 NUG196636:NUG196661 OEC196636:OEC196661 ONY196636:ONY196661 OXU196636:OXU196661 PHQ196636:PHQ196661 PRM196636:PRM196661 QBI196636:QBI196661 QLE196636:QLE196661 QVA196636:QVA196661 REW196636:REW196661 ROS196636:ROS196661 RYO196636:RYO196661 SIK196636:SIK196661 SSG196636:SSG196661 TCC196636:TCC196661 TLY196636:TLY196661 TVU196636:TVU196661 UFQ196636:UFQ196661 UPM196636:UPM196661 UZI196636:UZI196661 VJE196636:VJE196661 VTA196636:VTA196661 WCW196636:WCW196661 WMS196636:WMS196661 WWO196636:WWO196661 AG262172:AG262197 KC262172:KC262197 TY262172:TY262197 ADU262172:ADU262197 ANQ262172:ANQ262197 AXM262172:AXM262197 BHI262172:BHI262197 BRE262172:BRE262197 CBA262172:CBA262197 CKW262172:CKW262197 CUS262172:CUS262197 DEO262172:DEO262197 DOK262172:DOK262197 DYG262172:DYG262197 EIC262172:EIC262197 ERY262172:ERY262197 FBU262172:FBU262197 FLQ262172:FLQ262197 FVM262172:FVM262197 GFI262172:GFI262197 GPE262172:GPE262197 GZA262172:GZA262197 HIW262172:HIW262197 HSS262172:HSS262197 ICO262172:ICO262197 IMK262172:IMK262197 IWG262172:IWG262197 JGC262172:JGC262197 JPY262172:JPY262197 JZU262172:JZU262197 KJQ262172:KJQ262197 KTM262172:KTM262197 LDI262172:LDI262197 LNE262172:LNE262197 LXA262172:LXA262197 MGW262172:MGW262197 MQS262172:MQS262197 NAO262172:NAO262197 NKK262172:NKK262197 NUG262172:NUG262197 OEC262172:OEC262197 ONY262172:ONY262197 OXU262172:OXU262197 PHQ262172:PHQ262197 PRM262172:PRM262197 QBI262172:QBI262197 QLE262172:QLE262197 QVA262172:QVA262197 REW262172:REW262197 ROS262172:ROS262197 RYO262172:RYO262197 SIK262172:SIK262197 SSG262172:SSG262197 TCC262172:TCC262197 TLY262172:TLY262197 TVU262172:TVU262197 UFQ262172:UFQ262197 UPM262172:UPM262197 UZI262172:UZI262197 VJE262172:VJE262197 VTA262172:VTA262197 WCW262172:WCW262197 WMS262172:WMS262197 WWO262172:WWO262197 AG327708:AG327733 KC327708:KC327733 TY327708:TY327733 ADU327708:ADU327733 ANQ327708:ANQ327733 AXM327708:AXM327733 BHI327708:BHI327733 BRE327708:BRE327733 CBA327708:CBA327733 CKW327708:CKW327733 CUS327708:CUS327733 DEO327708:DEO327733 DOK327708:DOK327733 DYG327708:DYG327733 EIC327708:EIC327733 ERY327708:ERY327733 FBU327708:FBU327733 FLQ327708:FLQ327733 FVM327708:FVM327733 GFI327708:GFI327733 GPE327708:GPE327733 GZA327708:GZA327733 HIW327708:HIW327733 HSS327708:HSS327733 ICO327708:ICO327733 IMK327708:IMK327733 IWG327708:IWG327733 JGC327708:JGC327733 JPY327708:JPY327733 JZU327708:JZU327733 KJQ327708:KJQ327733 KTM327708:KTM327733 LDI327708:LDI327733 LNE327708:LNE327733 LXA327708:LXA327733 MGW327708:MGW327733 MQS327708:MQS327733 NAO327708:NAO327733 NKK327708:NKK327733 NUG327708:NUG327733 OEC327708:OEC327733 ONY327708:ONY327733 OXU327708:OXU327733 PHQ327708:PHQ327733 PRM327708:PRM327733 QBI327708:QBI327733 QLE327708:QLE327733 QVA327708:QVA327733 REW327708:REW327733 ROS327708:ROS327733 RYO327708:RYO327733 SIK327708:SIK327733 SSG327708:SSG327733 TCC327708:TCC327733 TLY327708:TLY327733 TVU327708:TVU327733 UFQ327708:UFQ327733 UPM327708:UPM327733 UZI327708:UZI327733 VJE327708:VJE327733 VTA327708:VTA327733 WCW327708:WCW327733 WMS327708:WMS327733 WWO327708:WWO327733 AG393244:AG393269 KC393244:KC393269 TY393244:TY393269 ADU393244:ADU393269 ANQ393244:ANQ393269 AXM393244:AXM393269 BHI393244:BHI393269 BRE393244:BRE393269 CBA393244:CBA393269 CKW393244:CKW393269 CUS393244:CUS393269 DEO393244:DEO393269 DOK393244:DOK393269 DYG393244:DYG393269 EIC393244:EIC393269 ERY393244:ERY393269 FBU393244:FBU393269 FLQ393244:FLQ393269 FVM393244:FVM393269 GFI393244:GFI393269 GPE393244:GPE393269 GZA393244:GZA393269 HIW393244:HIW393269 HSS393244:HSS393269 ICO393244:ICO393269 IMK393244:IMK393269 IWG393244:IWG393269 JGC393244:JGC393269 JPY393244:JPY393269 JZU393244:JZU393269 KJQ393244:KJQ393269 KTM393244:KTM393269 LDI393244:LDI393269 LNE393244:LNE393269 LXA393244:LXA393269 MGW393244:MGW393269 MQS393244:MQS393269 NAO393244:NAO393269 NKK393244:NKK393269 NUG393244:NUG393269 OEC393244:OEC393269 ONY393244:ONY393269 OXU393244:OXU393269 PHQ393244:PHQ393269 PRM393244:PRM393269 QBI393244:QBI393269 QLE393244:QLE393269 QVA393244:QVA393269 REW393244:REW393269 ROS393244:ROS393269 RYO393244:RYO393269 SIK393244:SIK393269 SSG393244:SSG393269 TCC393244:TCC393269 TLY393244:TLY393269 TVU393244:TVU393269 UFQ393244:UFQ393269 UPM393244:UPM393269 UZI393244:UZI393269 VJE393244:VJE393269 VTA393244:VTA393269 WCW393244:WCW393269 WMS393244:WMS393269 WWO393244:WWO393269 AG458780:AG458805 KC458780:KC458805 TY458780:TY458805 ADU458780:ADU458805 ANQ458780:ANQ458805 AXM458780:AXM458805 BHI458780:BHI458805 BRE458780:BRE458805 CBA458780:CBA458805 CKW458780:CKW458805 CUS458780:CUS458805 DEO458780:DEO458805 DOK458780:DOK458805 DYG458780:DYG458805 EIC458780:EIC458805 ERY458780:ERY458805 FBU458780:FBU458805 FLQ458780:FLQ458805 FVM458780:FVM458805 GFI458780:GFI458805 GPE458780:GPE458805 GZA458780:GZA458805 HIW458780:HIW458805 HSS458780:HSS458805 ICO458780:ICO458805 IMK458780:IMK458805 IWG458780:IWG458805 JGC458780:JGC458805 JPY458780:JPY458805 JZU458780:JZU458805 KJQ458780:KJQ458805 KTM458780:KTM458805 LDI458780:LDI458805 LNE458780:LNE458805 LXA458780:LXA458805 MGW458780:MGW458805 MQS458780:MQS458805 NAO458780:NAO458805 NKK458780:NKK458805 NUG458780:NUG458805 OEC458780:OEC458805 ONY458780:ONY458805 OXU458780:OXU458805 PHQ458780:PHQ458805 PRM458780:PRM458805 QBI458780:QBI458805 QLE458780:QLE458805 QVA458780:QVA458805 REW458780:REW458805 ROS458780:ROS458805 RYO458780:RYO458805 SIK458780:SIK458805 SSG458780:SSG458805 TCC458780:TCC458805 TLY458780:TLY458805 TVU458780:TVU458805 UFQ458780:UFQ458805 UPM458780:UPM458805 UZI458780:UZI458805 VJE458780:VJE458805 VTA458780:VTA458805 WCW458780:WCW458805 WMS458780:WMS458805 WWO458780:WWO458805 AG524316:AG524341 KC524316:KC524341 TY524316:TY524341 ADU524316:ADU524341 ANQ524316:ANQ524341 AXM524316:AXM524341 BHI524316:BHI524341 BRE524316:BRE524341 CBA524316:CBA524341 CKW524316:CKW524341 CUS524316:CUS524341 DEO524316:DEO524341 DOK524316:DOK524341 DYG524316:DYG524341 EIC524316:EIC524341 ERY524316:ERY524341 FBU524316:FBU524341 FLQ524316:FLQ524341 FVM524316:FVM524341 GFI524316:GFI524341 GPE524316:GPE524341 GZA524316:GZA524341 HIW524316:HIW524341 HSS524316:HSS524341 ICO524316:ICO524341 IMK524316:IMK524341 IWG524316:IWG524341 JGC524316:JGC524341 JPY524316:JPY524341 JZU524316:JZU524341 KJQ524316:KJQ524341 KTM524316:KTM524341 LDI524316:LDI524341 LNE524316:LNE524341 LXA524316:LXA524341 MGW524316:MGW524341 MQS524316:MQS524341 NAO524316:NAO524341 NKK524316:NKK524341 NUG524316:NUG524341 OEC524316:OEC524341 ONY524316:ONY524341 OXU524316:OXU524341 PHQ524316:PHQ524341 PRM524316:PRM524341 QBI524316:QBI524341 QLE524316:QLE524341 QVA524316:QVA524341 REW524316:REW524341 ROS524316:ROS524341 RYO524316:RYO524341 SIK524316:SIK524341 SSG524316:SSG524341 TCC524316:TCC524341 TLY524316:TLY524341 TVU524316:TVU524341 UFQ524316:UFQ524341 UPM524316:UPM524341 UZI524316:UZI524341 VJE524316:VJE524341 VTA524316:VTA524341 WCW524316:WCW524341 WMS524316:WMS524341 WWO524316:WWO524341 AG589852:AG589877 KC589852:KC589877 TY589852:TY589877 ADU589852:ADU589877 ANQ589852:ANQ589877 AXM589852:AXM589877 BHI589852:BHI589877 BRE589852:BRE589877 CBA589852:CBA589877 CKW589852:CKW589877 CUS589852:CUS589877 DEO589852:DEO589877 DOK589852:DOK589877 DYG589852:DYG589877 EIC589852:EIC589877 ERY589852:ERY589877 FBU589852:FBU589877 FLQ589852:FLQ589877 FVM589852:FVM589877 GFI589852:GFI589877 GPE589852:GPE589877 GZA589852:GZA589877 HIW589852:HIW589877 HSS589852:HSS589877 ICO589852:ICO589877 IMK589852:IMK589877 IWG589852:IWG589877 JGC589852:JGC589877 JPY589852:JPY589877 JZU589852:JZU589877 KJQ589852:KJQ589877 KTM589852:KTM589877 LDI589852:LDI589877 LNE589852:LNE589877 LXA589852:LXA589877 MGW589852:MGW589877 MQS589852:MQS589877 NAO589852:NAO589877 NKK589852:NKK589877 NUG589852:NUG589877 OEC589852:OEC589877 ONY589852:ONY589877 OXU589852:OXU589877 PHQ589852:PHQ589877 PRM589852:PRM589877 QBI589852:QBI589877 QLE589852:QLE589877 QVA589852:QVA589877 REW589852:REW589877 ROS589852:ROS589877 RYO589852:RYO589877 SIK589852:SIK589877 SSG589852:SSG589877 TCC589852:TCC589877 TLY589852:TLY589877 TVU589852:TVU589877 UFQ589852:UFQ589877 UPM589852:UPM589877 UZI589852:UZI589877 VJE589852:VJE589877 VTA589852:VTA589877 WCW589852:WCW589877 WMS589852:WMS589877 WWO589852:WWO589877 AG655388:AG655413 KC655388:KC655413 TY655388:TY655413 ADU655388:ADU655413 ANQ655388:ANQ655413 AXM655388:AXM655413 BHI655388:BHI655413 BRE655388:BRE655413 CBA655388:CBA655413 CKW655388:CKW655413 CUS655388:CUS655413 DEO655388:DEO655413 DOK655388:DOK655413 DYG655388:DYG655413 EIC655388:EIC655413 ERY655388:ERY655413 FBU655388:FBU655413 FLQ655388:FLQ655413 FVM655388:FVM655413 GFI655388:GFI655413 GPE655388:GPE655413 GZA655388:GZA655413 HIW655388:HIW655413 HSS655388:HSS655413 ICO655388:ICO655413 IMK655388:IMK655413 IWG655388:IWG655413 JGC655388:JGC655413 JPY655388:JPY655413 JZU655388:JZU655413 KJQ655388:KJQ655413 KTM655388:KTM655413 LDI655388:LDI655413 LNE655388:LNE655413 LXA655388:LXA655413 MGW655388:MGW655413 MQS655388:MQS655413 NAO655388:NAO655413 NKK655388:NKK655413 NUG655388:NUG655413 OEC655388:OEC655413 ONY655388:ONY655413 OXU655388:OXU655413 PHQ655388:PHQ655413 PRM655388:PRM655413 QBI655388:QBI655413 QLE655388:QLE655413 QVA655388:QVA655413 REW655388:REW655413 ROS655388:ROS655413 RYO655388:RYO655413 SIK655388:SIK655413 SSG655388:SSG655413 TCC655388:TCC655413 TLY655388:TLY655413 TVU655388:TVU655413 UFQ655388:UFQ655413 UPM655388:UPM655413 UZI655388:UZI655413 VJE655388:VJE655413 VTA655388:VTA655413 WCW655388:WCW655413 WMS655388:WMS655413 WWO655388:WWO655413 AG720924:AG720949 KC720924:KC720949 TY720924:TY720949 ADU720924:ADU720949 ANQ720924:ANQ720949 AXM720924:AXM720949 BHI720924:BHI720949 BRE720924:BRE720949 CBA720924:CBA720949 CKW720924:CKW720949 CUS720924:CUS720949 DEO720924:DEO720949 DOK720924:DOK720949 DYG720924:DYG720949 EIC720924:EIC720949 ERY720924:ERY720949 FBU720924:FBU720949 FLQ720924:FLQ720949 FVM720924:FVM720949 GFI720924:GFI720949 GPE720924:GPE720949 GZA720924:GZA720949 HIW720924:HIW720949 HSS720924:HSS720949 ICO720924:ICO720949 IMK720924:IMK720949 IWG720924:IWG720949 JGC720924:JGC720949 JPY720924:JPY720949 JZU720924:JZU720949 KJQ720924:KJQ720949 KTM720924:KTM720949 LDI720924:LDI720949 LNE720924:LNE720949 LXA720924:LXA720949 MGW720924:MGW720949 MQS720924:MQS720949 NAO720924:NAO720949 NKK720924:NKK720949 NUG720924:NUG720949 OEC720924:OEC720949 ONY720924:ONY720949 OXU720924:OXU720949 PHQ720924:PHQ720949 PRM720924:PRM720949 QBI720924:QBI720949 QLE720924:QLE720949 QVA720924:QVA720949 REW720924:REW720949 ROS720924:ROS720949 RYO720924:RYO720949 SIK720924:SIK720949 SSG720924:SSG720949 TCC720924:TCC720949 TLY720924:TLY720949 TVU720924:TVU720949 UFQ720924:UFQ720949 UPM720924:UPM720949 UZI720924:UZI720949 VJE720924:VJE720949 VTA720924:VTA720949 WCW720924:WCW720949 WMS720924:WMS720949 WWO720924:WWO720949 AG786460:AG786485 KC786460:KC786485 TY786460:TY786485 ADU786460:ADU786485 ANQ786460:ANQ786485 AXM786460:AXM786485 BHI786460:BHI786485 BRE786460:BRE786485 CBA786460:CBA786485 CKW786460:CKW786485 CUS786460:CUS786485 DEO786460:DEO786485 DOK786460:DOK786485 DYG786460:DYG786485 EIC786460:EIC786485 ERY786460:ERY786485 FBU786460:FBU786485 FLQ786460:FLQ786485 FVM786460:FVM786485 GFI786460:GFI786485 GPE786460:GPE786485 GZA786460:GZA786485 HIW786460:HIW786485 HSS786460:HSS786485 ICO786460:ICO786485 IMK786460:IMK786485 IWG786460:IWG786485 JGC786460:JGC786485 JPY786460:JPY786485 JZU786460:JZU786485 KJQ786460:KJQ786485 KTM786460:KTM786485 LDI786460:LDI786485 LNE786460:LNE786485 LXA786460:LXA786485 MGW786460:MGW786485 MQS786460:MQS786485 NAO786460:NAO786485 NKK786460:NKK786485 NUG786460:NUG786485 OEC786460:OEC786485 ONY786460:ONY786485 OXU786460:OXU786485 PHQ786460:PHQ786485 PRM786460:PRM786485 QBI786460:QBI786485 QLE786460:QLE786485 QVA786460:QVA786485 REW786460:REW786485 ROS786460:ROS786485 RYO786460:RYO786485 SIK786460:SIK786485 SSG786460:SSG786485 TCC786460:TCC786485 TLY786460:TLY786485 TVU786460:TVU786485 UFQ786460:UFQ786485 UPM786460:UPM786485 UZI786460:UZI786485 VJE786460:VJE786485 VTA786460:VTA786485 WCW786460:WCW786485 WMS786460:WMS786485 WWO786460:WWO786485 AG851996:AG852021 KC851996:KC852021 TY851996:TY852021 ADU851996:ADU852021 ANQ851996:ANQ852021 AXM851996:AXM852021 BHI851996:BHI852021 BRE851996:BRE852021 CBA851996:CBA852021 CKW851996:CKW852021 CUS851996:CUS852021 DEO851996:DEO852021 DOK851996:DOK852021 DYG851996:DYG852021 EIC851996:EIC852021 ERY851996:ERY852021 FBU851996:FBU852021 FLQ851996:FLQ852021 FVM851996:FVM852021 GFI851996:GFI852021 GPE851996:GPE852021 GZA851996:GZA852021 HIW851996:HIW852021 HSS851996:HSS852021 ICO851996:ICO852021 IMK851996:IMK852021 IWG851996:IWG852021 JGC851996:JGC852021 JPY851996:JPY852021 JZU851996:JZU852021 KJQ851996:KJQ852021 KTM851996:KTM852021 LDI851996:LDI852021 LNE851996:LNE852021 LXA851996:LXA852021 MGW851996:MGW852021 MQS851996:MQS852021 NAO851996:NAO852021 NKK851996:NKK852021 NUG851996:NUG852021 OEC851996:OEC852021 ONY851996:ONY852021 OXU851996:OXU852021 PHQ851996:PHQ852021 PRM851996:PRM852021 QBI851996:QBI852021 QLE851996:QLE852021 QVA851996:QVA852021 REW851996:REW852021 ROS851996:ROS852021 RYO851996:RYO852021 SIK851996:SIK852021 SSG851996:SSG852021 TCC851996:TCC852021 TLY851996:TLY852021 TVU851996:TVU852021 UFQ851996:UFQ852021 UPM851996:UPM852021 UZI851996:UZI852021 VJE851996:VJE852021 VTA851996:VTA852021 WCW851996:WCW852021 WMS851996:WMS852021 WWO851996:WWO852021 AG917532:AG917557 KC917532:KC917557 TY917532:TY917557 ADU917532:ADU917557 ANQ917532:ANQ917557 AXM917532:AXM917557 BHI917532:BHI917557 BRE917532:BRE917557 CBA917532:CBA917557 CKW917532:CKW917557 CUS917532:CUS917557 DEO917532:DEO917557 DOK917532:DOK917557 DYG917532:DYG917557 EIC917532:EIC917557 ERY917532:ERY917557 FBU917532:FBU917557 FLQ917532:FLQ917557 FVM917532:FVM917557 GFI917532:GFI917557 GPE917532:GPE917557 GZA917532:GZA917557 HIW917532:HIW917557 HSS917532:HSS917557 ICO917532:ICO917557 IMK917532:IMK917557 IWG917532:IWG917557 JGC917532:JGC917557 JPY917532:JPY917557 JZU917532:JZU917557 KJQ917532:KJQ917557 KTM917532:KTM917557 LDI917532:LDI917557 LNE917532:LNE917557 LXA917532:LXA917557 MGW917532:MGW917557 MQS917532:MQS917557 NAO917532:NAO917557 NKK917532:NKK917557 NUG917532:NUG917557 OEC917532:OEC917557 ONY917532:ONY917557 OXU917532:OXU917557 PHQ917532:PHQ917557 PRM917532:PRM917557 QBI917532:QBI917557 QLE917532:QLE917557 QVA917532:QVA917557 REW917532:REW917557 ROS917532:ROS917557 RYO917532:RYO917557 SIK917532:SIK917557 SSG917532:SSG917557 TCC917532:TCC917557 TLY917532:TLY917557 TVU917532:TVU917557 UFQ917532:UFQ917557 UPM917532:UPM917557 UZI917532:UZI917557 VJE917532:VJE917557 VTA917532:VTA917557 WCW917532:WCW917557 WMS917532:WMS917557 WWO917532:WWO917557 AG983068:AG983093 KC983068:KC983093 TY983068:TY983093 ADU983068:ADU983093 ANQ983068:ANQ983093 AXM983068:AXM983093 BHI983068:BHI983093 BRE983068:BRE983093 CBA983068:CBA983093 CKW983068:CKW983093 CUS983068:CUS983093 DEO983068:DEO983093 DOK983068:DOK983093 DYG983068:DYG983093 EIC983068:EIC983093 ERY983068:ERY983093 FBU983068:FBU983093 FLQ983068:FLQ983093 FVM983068:FVM983093 GFI983068:GFI983093 GPE983068:GPE983093 GZA983068:GZA983093 HIW983068:HIW983093 HSS983068:HSS983093 ICO983068:ICO983093 IMK983068:IMK983093 IWG983068:IWG983093 JGC983068:JGC983093 JPY983068:JPY983093 JZU983068:JZU983093 KJQ983068:KJQ983093 KTM983068:KTM983093 LDI983068:LDI983093 LNE983068:LNE983093 LXA983068:LXA983093 MGW983068:MGW983093 MQS983068:MQS983093 NAO983068:NAO983093 NKK983068:NKK983093 NUG983068:NUG983093 OEC983068:OEC983093 ONY983068:ONY983093 OXU983068:OXU983093 PHQ983068:PHQ983093 PRM983068:PRM983093 QBI983068:QBI983093 QLE983068:QLE983093 QVA983068:QVA983093 REW983068:REW983093 ROS983068:ROS983093 RYO983068:RYO983093 SIK983068:SIK983093 SSG983068:SSG983093 TCC983068:TCC983093 TLY983068:TLY983093 TVU983068:TVU983093 UFQ983068:UFQ983093 UPM983068:UPM983093 UZI983068:UZI983093 VJE983068:VJE983093 VTA983068:VTA983093 WCW983068:WCW983093 WMS983068:WMS983093 WWO983068:WWO983093 AG78:AG527 KC78:KC527 TY78:TY527 ADU78:ADU527 ANQ78:ANQ527 AXM78:AXM527 BHI78:BHI527 BRE78:BRE527 CBA78:CBA527 CKW78:CKW527 CUS78:CUS527 DEO78:DEO527 DOK78:DOK527 DYG78:DYG527 EIC78:EIC527 ERY78:ERY527 FBU78:FBU527 FLQ78:FLQ527 FVM78:FVM527 GFI78:GFI527 GPE78:GPE527 GZA78:GZA527 HIW78:HIW527 HSS78:HSS527 ICO78:ICO527 IMK78:IMK527 IWG78:IWG527 JGC78:JGC527 JPY78:JPY527 JZU78:JZU527 KJQ78:KJQ527 KTM78:KTM527 LDI78:LDI527 LNE78:LNE527 LXA78:LXA527 MGW78:MGW527 MQS78:MQS527 NAO78:NAO527 NKK78:NKK527 NUG78:NUG527 OEC78:OEC527 ONY78:ONY527 OXU78:OXU527 PHQ78:PHQ527 PRM78:PRM527 QBI78:QBI527 QLE78:QLE527 QVA78:QVA527 REW78:REW527 ROS78:ROS527 RYO78:RYO527 SIK78:SIK527 SSG78:SSG527 TCC78:TCC527 TLY78:TLY527 TVU78:TVU527 UFQ78:UFQ527 UPM78:UPM527 UZI78:UZI527 VJE78:VJE527 VTA78:VTA527 WCW78:WCW527 WMS78:WMS527 WWO78:WWO527 AG65614:AG66063 KC65614:KC66063 TY65614:TY66063 ADU65614:ADU66063 ANQ65614:ANQ66063 AXM65614:AXM66063 BHI65614:BHI66063 BRE65614:BRE66063 CBA65614:CBA66063 CKW65614:CKW66063 CUS65614:CUS66063 DEO65614:DEO66063 DOK65614:DOK66063 DYG65614:DYG66063 EIC65614:EIC66063 ERY65614:ERY66063 FBU65614:FBU66063 FLQ65614:FLQ66063 FVM65614:FVM66063 GFI65614:GFI66063 GPE65614:GPE66063 GZA65614:GZA66063 HIW65614:HIW66063 HSS65614:HSS66063 ICO65614:ICO66063 IMK65614:IMK66063 IWG65614:IWG66063 JGC65614:JGC66063 JPY65614:JPY66063 JZU65614:JZU66063 KJQ65614:KJQ66063 KTM65614:KTM66063 LDI65614:LDI66063 LNE65614:LNE66063 LXA65614:LXA66063 MGW65614:MGW66063 MQS65614:MQS66063 NAO65614:NAO66063 NKK65614:NKK66063 NUG65614:NUG66063 OEC65614:OEC66063 ONY65614:ONY66063 OXU65614:OXU66063 PHQ65614:PHQ66063 PRM65614:PRM66063 QBI65614:QBI66063 QLE65614:QLE66063 QVA65614:QVA66063 REW65614:REW66063 ROS65614:ROS66063 RYO65614:RYO66063 SIK65614:SIK66063 SSG65614:SSG66063 TCC65614:TCC66063 TLY65614:TLY66063 TVU65614:TVU66063 UFQ65614:UFQ66063 UPM65614:UPM66063 UZI65614:UZI66063 VJE65614:VJE66063 VTA65614:VTA66063 WCW65614:WCW66063 WMS65614:WMS66063 WWO65614:WWO66063 AG131150:AG131599 KC131150:KC131599 TY131150:TY131599 ADU131150:ADU131599 ANQ131150:ANQ131599 AXM131150:AXM131599 BHI131150:BHI131599 BRE131150:BRE131599 CBA131150:CBA131599 CKW131150:CKW131599 CUS131150:CUS131599 DEO131150:DEO131599 DOK131150:DOK131599 DYG131150:DYG131599 EIC131150:EIC131599 ERY131150:ERY131599 FBU131150:FBU131599 FLQ131150:FLQ131599 FVM131150:FVM131599 GFI131150:GFI131599 GPE131150:GPE131599 GZA131150:GZA131599 HIW131150:HIW131599 HSS131150:HSS131599 ICO131150:ICO131599 IMK131150:IMK131599 IWG131150:IWG131599 JGC131150:JGC131599 JPY131150:JPY131599 JZU131150:JZU131599 KJQ131150:KJQ131599 KTM131150:KTM131599 LDI131150:LDI131599 LNE131150:LNE131599 LXA131150:LXA131599 MGW131150:MGW131599 MQS131150:MQS131599 NAO131150:NAO131599 NKK131150:NKK131599 NUG131150:NUG131599 OEC131150:OEC131599 ONY131150:ONY131599 OXU131150:OXU131599 PHQ131150:PHQ131599 PRM131150:PRM131599 QBI131150:QBI131599 QLE131150:QLE131599 QVA131150:QVA131599 REW131150:REW131599 ROS131150:ROS131599 RYO131150:RYO131599 SIK131150:SIK131599 SSG131150:SSG131599 TCC131150:TCC131599 TLY131150:TLY131599 TVU131150:TVU131599 UFQ131150:UFQ131599 UPM131150:UPM131599 UZI131150:UZI131599 VJE131150:VJE131599 VTA131150:VTA131599 WCW131150:WCW131599 WMS131150:WMS131599 WWO131150:WWO131599 AG196686:AG197135 KC196686:KC197135 TY196686:TY197135 ADU196686:ADU197135 ANQ196686:ANQ197135 AXM196686:AXM197135 BHI196686:BHI197135 BRE196686:BRE197135 CBA196686:CBA197135 CKW196686:CKW197135 CUS196686:CUS197135 DEO196686:DEO197135 DOK196686:DOK197135 DYG196686:DYG197135 EIC196686:EIC197135 ERY196686:ERY197135 FBU196686:FBU197135 FLQ196686:FLQ197135 FVM196686:FVM197135 GFI196686:GFI197135 GPE196686:GPE197135 GZA196686:GZA197135 HIW196686:HIW197135 HSS196686:HSS197135 ICO196686:ICO197135 IMK196686:IMK197135 IWG196686:IWG197135 JGC196686:JGC197135 JPY196686:JPY197135 JZU196686:JZU197135 KJQ196686:KJQ197135 KTM196686:KTM197135 LDI196686:LDI197135 LNE196686:LNE197135 LXA196686:LXA197135 MGW196686:MGW197135 MQS196686:MQS197135 NAO196686:NAO197135 NKK196686:NKK197135 NUG196686:NUG197135 OEC196686:OEC197135 ONY196686:ONY197135 OXU196686:OXU197135 PHQ196686:PHQ197135 PRM196686:PRM197135 QBI196686:QBI197135 QLE196686:QLE197135 QVA196686:QVA197135 REW196686:REW197135 ROS196686:ROS197135 RYO196686:RYO197135 SIK196686:SIK197135 SSG196686:SSG197135 TCC196686:TCC197135 TLY196686:TLY197135 TVU196686:TVU197135 UFQ196686:UFQ197135 UPM196686:UPM197135 UZI196686:UZI197135 VJE196686:VJE197135 VTA196686:VTA197135 WCW196686:WCW197135 WMS196686:WMS197135 WWO196686:WWO197135 AG262222:AG262671 KC262222:KC262671 TY262222:TY262671 ADU262222:ADU262671 ANQ262222:ANQ262671 AXM262222:AXM262671 BHI262222:BHI262671 BRE262222:BRE262671 CBA262222:CBA262671 CKW262222:CKW262671 CUS262222:CUS262671 DEO262222:DEO262671 DOK262222:DOK262671 DYG262222:DYG262671 EIC262222:EIC262671 ERY262222:ERY262671 FBU262222:FBU262671 FLQ262222:FLQ262671 FVM262222:FVM262671 GFI262222:GFI262671 GPE262222:GPE262671 GZA262222:GZA262671 HIW262222:HIW262671 HSS262222:HSS262671 ICO262222:ICO262671 IMK262222:IMK262671 IWG262222:IWG262671 JGC262222:JGC262671 JPY262222:JPY262671 JZU262222:JZU262671 KJQ262222:KJQ262671 KTM262222:KTM262671 LDI262222:LDI262671 LNE262222:LNE262671 LXA262222:LXA262671 MGW262222:MGW262671 MQS262222:MQS262671 NAO262222:NAO262671 NKK262222:NKK262671 NUG262222:NUG262671 OEC262222:OEC262671 ONY262222:ONY262671 OXU262222:OXU262671 PHQ262222:PHQ262671 PRM262222:PRM262671 QBI262222:QBI262671 QLE262222:QLE262671 QVA262222:QVA262671 REW262222:REW262671 ROS262222:ROS262671 RYO262222:RYO262671 SIK262222:SIK262671 SSG262222:SSG262671 TCC262222:TCC262671 TLY262222:TLY262671 TVU262222:TVU262671 UFQ262222:UFQ262671 UPM262222:UPM262671 UZI262222:UZI262671 VJE262222:VJE262671 VTA262222:VTA262671 WCW262222:WCW262671 WMS262222:WMS262671 WWO262222:WWO262671 AG327758:AG328207 KC327758:KC328207 TY327758:TY328207 ADU327758:ADU328207 ANQ327758:ANQ328207 AXM327758:AXM328207 BHI327758:BHI328207 BRE327758:BRE328207 CBA327758:CBA328207 CKW327758:CKW328207 CUS327758:CUS328207 DEO327758:DEO328207 DOK327758:DOK328207 DYG327758:DYG328207 EIC327758:EIC328207 ERY327758:ERY328207 FBU327758:FBU328207 FLQ327758:FLQ328207 FVM327758:FVM328207 GFI327758:GFI328207 GPE327758:GPE328207 GZA327758:GZA328207 HIW327758:HIW328207 HSS327758:HSS328207 ICO327758:ICO328207 IMK327758:IMK328207 IWG327758:IWG328207 JGC327758:JGC328207 JPY327758:JPY328207 JZU327758:JZU328207 KJQ327758:KJQ328207 KTM327758:KTM328207 LDI327758:LDI328207 LNE327758:LNE328207 LXA327758:LXA328207 MGW327758:MGW328207 MQS327758:MQS328207 NAO327758:NAO328207 NKK327758:NKK328207 NUG327758:NUG328207 OEC327758:OEC328207 ONY327758:ONY328207 OXU327758:OXU328207 PHQ327758:PHQ328207 PRM327758:PRM328207 QBI327758:QBI328207 QLE327758:QLE328207 QVA327758:QVA328207 REW327758:REW328207 ROS327758:ROS328207 RYO327758:RYO328207 SIK327758:SIK328207 SSG327758:SSG328207 TCC327758:TCC328207 TLY327758:TLY328207 TVU327758:TVU328207 UFQ327758:UFQ328207 UPM327758:UPM328207 UZI327758:UZI328207 VJE327758:VJE328207 VTA327758:VTA328207 WCW327758:WCW328207 WMS327758:WMS328207 WWO327758:WWO328207 AG393294:AG393743 KC393294:KC393743 TY393294:TY393743 ADU393294:ADU393743 ANQ393294:ANQ393743 AXM393294:AXM393743 BHI393294:BHI393743 BRE393294:BRE393743 CBA393294:CBA393743 CKW393294:CKW393743 CUS393294:CUS393743 DEO393294:DEO393743 DOK393294:DOK393743 DYG393294:DYG393743 EIC393294:EIC393743 ERY393294:ERY393743 FBU393294:FBU393743 FLQ393294:FLQ393743 FVM393294:FVM393743 GFI393294:GFI393743 GPE393294:GPE393743 GZA393294:GZA393743 HIW393294:HIW393743 HSS393294:HSS393743 ICO393294:ICO393743 IMK393294:IMK393743 IWG393294:IWG393743 JGC393294:JGC393743 JPY393294:JPY393743 JZU393294:JZU393743 KJQ393294:KJQ393743 KTM393294:KTM393743 LDI393294:LDI393743 LNE393294:LNE393743 LXA393294:LXA393743 MGW393294:MGW393743 MQS393294:MQS393743 NAO393294:NAO393743 NKK393294:NKK393743 NUG393294:NUG393743 OEC393294:OEC393743 ONY393294:ONY393743 OXU393294:OXU393743 PHQ393294:PHQ393743 PRM393294:PRM393743 QBI393294:QBI393743 QLE393294:QLE393743 QVA393294:QVA393743 REW393294:REW393743 ROS393294:ROS393743 RYO393294:RYO393743 SIK393294:SIK393743 SSG393294:SSG393743 TCC393294:TCC393743 TLY393294:TLY393743 TVU393294:TVU393743 UFQ393294:UFQ393743 UPM393294:UPM393743 UZI393294:UZI393743 VJE393294:VJE393743 VTA393294:VTA393743 WCW393294:WCW393743 WMS393294:WMS393743 WWO393294:WWO393743 AG458830:AG459279 KC458830:KC459279 TY458830:TY459279 ADU458830:ADU459279 ANQ458830:ANQ459279 AXM458830:AXM459279 BHI458830:BHI459279 BRE458830:BRE459279 CBA458830:CBA459279 CKW458830:CKW459279 CUS458830:CUS459279 DEO458830:DEO459279 DOK458830:DOK459279 DYG458830:DYG459279 EIC458830:EIC459279 ERY458830:ERY459279 FBU458830:FBU459279 FLQ458830:FLQ459279 FVM458830:FVM459279 GFI458830:GFI459279 GPE458830:GPE459279 GZA458830:GZA459279 HIW458830:HIW459279 HSS458830:HSS459279 ICO458830:ICO459279 IMK458830:IMK459279 IWG458830:IWG459279 JGC458830:JGC459279 JPY458830:JPY459279 JZU458830:JZU459279 KJQ458830:KJQ459279 KTM458830:KTM459279 LDI458830:LDI459279 LNE458830:LNE459279 LXA458830:LXA459279 MGW458830:MGW459279 MQS458830:MQS459279 NAO458830:NAO459279 NKK458830:NKK459279 NUG458830:NUG459279 OEC458830:OEC459279 ONY458830:ONY459279 OXU458830:OXU459279 PHQ458830:PHQ459279 PRM458830:PRM459279 QBI458830:QBI459279 QLE458830:QLE459279 QVA458830:QVA459279 REW458830:REW459279 ROS458830:ROS459279 RYO458830:RYO459279 SIK458830:SIK459279 SSG458830:SSG459279 TCC458830:TCC459279 TLY458830:TLY459279 TVU458830:TVU459279 UFQ458830:UFQ459279 UPM458830:UPM459279 UZI458830:UZI459279 VJE458830:VJE459279 VTA458830:VTA459279 WCW458830:WCW459279 WMS458830:WMS459279 WWO458830:WWO459279 AG524366:AG524815 KC524366:KC524815 TY524366:TY524815 ADU524366:ADU524815 ANQ524366:ANQ524815 AXM524366:AXM524815 BHI524366:BHI524815 BRE524366:BRE524815 CBA524366:CBA524815 CKW524366:CKW524815 CUS524366:CUS524815 DEO524366:DEO524815 DOK524366:DOK524815 DYG524366:DYG524815 EIC524366:EIC524815 ERY524366:ERY524815 FBU524366:FBU524815 FLQ524366:FLQ524815 FVM524366:FVM524815 GFI524366:GFI524815 GPE524366:GPE524815 GZA524366:GZA524815 HIW524366:HIW524815 HSS524366:HSS524815 ICO524366:ICO524815 IMK524366:IMK524815 IWG524366:IWG524815 JGC524366:JGC524815 JPY524366:JPY524815 JZU524366:JZU524815 KJQ524366:KJQ524815 KTM524366:KTM524815 LDI524366:LDI524815 LNE524366:LNE524815 LXA524366:LXA524815 MGW524366:MGW524815 MQS524366:MQS524815 NAO524366:NAO524815 NKK524366:NKK524815 NUG524366:NUG524815 OEC524366:OEC524815 ONY524366:ONY524815 OXU524366:OXU524815 PHQ524366:PHQ524815 PRM524366:PRM524815 QBI524366:QBI524815 QLE524366:QLE524815 QVA524366:QVA524815 REW524366:REW524815 ROS524366:ROS524815 RYO524366:RYO524815 SIK524366:SIK524815 SSG524366:SSG524815 TCC524366:TCC524815 TLY524366:TLY524815 TVU524366:TVU524815 UFQ524366:UFQ524815 UPM524366:UPM524815 UZI524366:UZI524815 VJE524366:VJE524815 VTA524366:VTA524815 WCW524366:WCW524815 WMS524366:WMS524815 WWO524366:WWO524815 AG589902:AG590351 KC589902:KC590351 TY589902:TY590351 ADU589902:ADU590351 ANQ589902:ANQ590351 AXM589902:AXM590351 BHI589902:BHI590351 BRE589902:BRE590351 CBA589902:CBA590351 CKW589902:CKW590351 CUS589902:CUS590351 DEO589902:DEO590351 DOK589902:DOK590351 DYG589902:DYG590351 EIC589902:EIC590351 ERY589902:ERY590351 FBU589902:FBU590351 FLQ589902:FLQ590351 FVM589902:FVM590351 GFI589902:GFI590351 GPE589902:GPE590351 GZA589902:GZA590351 HIW589902:HIW590351 HSS589902:HSS590351 ICO589902:ICO590351 IMK589902:IMK590351 IWG589902:IWG590351 JGC589902:JGC590351 JPY589902:JPY590351 JZU589902:JZU590351 KJQ589902:KJQ590351 KTM589902:KTM590351 LDI589902:LDI590351 LNE589902:LNE590351 LXA589902:LXA590351 MGW589902:MGW590351 MQS589902:MQS590351 NAO589902:NAO590351 NKK589902:NKK590351 NUG589902:NUG590351 OEC589902:OEC590351 ONY589902:ONY590351 OXU589902:OXU590351 PHQ589902:PHQ590351 PRM589902:PRM590351 QBI589902:QBI590351 QLE589902:QLE590351 QVA589902:QVA590351 REW589902:REW590351 ROS589902:ROS590351 RYO589902:RYO590351 SIK589902:SIK590351 SSG589902:SSG590351 TCC589902:TCC590351 TLY589902:TLY590351 TVU589902:TVU590351 UFQ589902:UFQ590351 UPM589902:UPM590351 UZI589902:UZI590351 VJE589902:VJE590351 VTA589902:VTA590351 WCW589902:WCW590351 WMS589902:WMS590351 WWO589902:WWO590351 AG655438:AG655887 KC655438:KC655887 TY655438:TY655887 ADU655438:ADU655887 ANQ655438:ANQ655887 AXM655438:AXM655887 BHI655438:BHI655887 BRE655438:BRE655887 CBA655438:CBA655887 CKW655438:CKW655887 CUS655438:CUS655887 DEO655438:DEO655887 DOK655438:DOK655887 DYG655438:DYG655887 EIC655438:EIC655887 ERY655438:ERY655887 FBU655438:FBU655887 FLQ655438:FLQ655887 FVM655438:FVM655887 GFI655438:GFI655887 GPE655438:GPE655887 GZA655438:GZA655887 HIW655438:HIW655887 HSS655438:HSS655887 ICO655438:ICO655887 IMK655438:IMK655887 IWG655438:IWG655887 JGC655438:JGC655887 JPY655438:JPY655887 JZU655438:JZU655887 KJQ655438:KJQ655887 KTM655438:KTM655887 LDI655438:LDI655887 LNE655438:LNE655887 LXA655438:LXA655887 MGW655438:MGW655887 MQS655438:MQS655887 NAO655438:NAO655887 NKK655438:NKK655887 NUG655438:NUG655887 OEC655438:OEC655887 ONY655438:ONY655887 OXU655438:OXU655887 PHQ655438:PHQ655887 PRM655438:PRM655887 QBI655438:QBI655887 QLE655438:QLE655887 QVA655438:QVA655887 REW655438:REW655887 ROS655438:ROS655887 RYO655438:RYO655887 SIK655438:SIK655887 SSG655438:SSG655887 TCC655438:TCC655887 TLY655438:TLY655887 TVU655438:TVU655887 UFQ655438:UFQ655887 UPM655438:UPM655887 UZI655438:UZI655887 VJE655438:VJE655887 VTA655438:VTA655887 WCW655438:WCW655887 WMS655438:WMS655887 WWO655438:WWO655887 AG720974:AG721423 KC720974:KC721423 TY720974:TY721423 ADU720974:ADU721423 ANQ720974:ANQ721423 AXM720974:AXM721423 BHI720974:BHI721423 BRE720974:BRE721423 CBA720974:CBA721423 CKW720974:CKW721423 CUS720974:CUS721423 DEO720974:DEO721423 DOK720974:DOK721423 DYG720974:DYG721423 EIC720974:EIC721423 ERY720974:ERY721423 FBU720974:FBU721423 FLQ720974:FLQ721423 FVM720974:FVM721423 GFI720974:GFI721423 GPE720974:GPE721423 GZA720974:GZA721423 HIW720974:HIW721423 HSS720974:HSS721423 ICO720974:ICO721423 IMK720974:IMK721423 IWG720974:IWG721423 JGC720974:JGC721423 JPY720974:JPY721423 JZU720974:JZU721423 KJQ720974:KJQ721423 KTM720974:KTM721423 LDI720974:LDI721423 LNE720974:LNE721423 LXA720974:LXA721423 MGW720974:MGW721423 MQS720974:MQS721423 NAO720974:NAO721423 NKK720974:NKK721423 NUG720974:NUG721423 OEC720974:OEC721423 ONY720974:ONY721423 OXU720974:OXU721423 PHQ720974:PHQ721423 PRM720974:PRM721423 QBI720974:QBI721423 QLE720974:QLE721423 QVA720974:QVA721423 REW720974:REW721423 ROS720974:ROS721423 RYO720974:RYO721423 SIK720974:SIK721423 SSG720974:SSG721423 TCC720974:TCC721423 TLY720974:TLY721423 TVU720974:TVU721423 UFQ720974:UFQ721423 UPM720974:UPM721423 UZI720974:UZI721423 VJE720974:VJE721423 VTA720974:VTA721423 WCW720974:WCW721423 WMS720974:WMS721423 WWO720974:WWO721423 AG786510:AG786959 KC786510:KC786959 TY786510:TY786959 ADU786510:ADU786959 ANQ786510:ANQ786959 AXM786510:AXM786959 BHI786510:BHI786959 BRE786510:BRE786959 CBA786510:CBA786959 CKW786510:CKW786959 CUS786510:CUS786959 DEO786510:DEO786959 DOK786510:DOK786959 DYG786510:DYG786959 EIC786510:EIC786959 ERY786510:ERY786959 FBU786510:FBU786959 FLQ786510:FLQ786959 FVM786510:FVM786959 GFI786510:GFI786959 GPE786510:GPE786959 GZA786510:GZA786959 HIW786510:HIW786959 HSS786510:HSS786959 ICO786510:ICO786959 IMK786510:IMK786959 IWG786510:IWG786959 JGC786510:JGC786959 JPY786510:JPY786959 JZU786510:JZU786959 KJQ786510:KJQ786959 KTM786510:KTM786959 LDI786510:LDI786959 LNE786510:LNE786959 LXA786510:LXA786959 MGW786510:MGW786959 MQS786510:MQS786959 NAO786510:NAO786959 NKK786510:NKK786959 NUG786510:NUG786959 OEC786510:OEC786959 ONY786510:ONY786959 OXU786510:OXU786959 PHQ786510:PHQ786959 PRM786510:PRM786959 QBI786510:QBI786959 QLE786510:QLE786959 QVA786510:QVA786959 REW786510:REW786959 ROS786510:ROS786959 RYO786510:RYO786959 SIK786510:SIK786959 SSG786510:SSG786959 TCC786510:TCC786959 TLY786510:TLY786959 TVU786510:TVU786959 UFQ786510:UFQ786959 UPM786510:UPM786959 UZI786510:UZI786959 VJE786510:VJE786959 VTA786510:VTA786959 WCW786510:WCW786959 WMS786510:WMS786959 WWO786510:WWO786959 AG852046:AG852495 KC852046:KC852495 TY852046:TY852495 ADU852046:ADU852495 ANQ852046:ANQ852495 AXM852046:AXM852495 BHI852046:BHI852495 BRE852046:BRE852495 CBA852046:CBA852495 CKW852046:CKW852495 CUS852046:CUS852495 DEO852046:DEO852495 DOK852046:DOK852495 DYG852046:DYG852495 EIC852046:EIC852495 ERY852046:ERY852495 FBU852046:FBU852495 FLQ852046:FLQ852495 FVM852046:FVM852495 GFI852046:GFI852495 GPE852046:GPE852495 GZA852046:GZA852495 HIW852046:HIW852495 HSS852046:HSS852495 ICO852046:ICO852495 IMK852046:IMK852495 IWG852046:IWG852495 JGC852046:JGC852495 JPY852046:JPY852495 JZU852046:JZU852495 KJQ852046:KJQ852495 KTM852046:KTM852495 LDI852046:LDI852495 LNE852046:LNE852495 LXA852046:LXA852495 MGW852046:MGW852495 MQS852046:MQS852495 NAO852046:NAO852495 NKK852046:NKK852495 NUG852046:NUG852495 OEC852046:OEC852495 ONY852046:ONY852495 OXU852046:OXU852495 PHQ852046:PHQ852495 PRM852046:PRM852495 QBI852046:QBI852495 QLE852046:QLE852495 QVA852046:QVA852495 REW852046:REW852495 ROS852046:ROS852495 RYO852046:RYO852495 SIK852046:SIK852495 SSG852046:SSG852495 TCC852046:TCC852495 TLY852046:TLY852495 TVU852046:TVU852495 UFQ852046:UFQ852495 UPM852046:UPM852495 UZI852046:UZI852495 VJE852046:VJE852495 VTA852046:VTA852495 WCW852046:WCW852495 WMS852046:WMS852495 WWO852046:WWO852495 AG917582:AG918031 KC917582:KC918031 TY917582:TY918031 ADU917582:ADU918031 ANQ917582:ANQ918031 AXM917582:AXM918031 BHI917582:BHI918031 BRE917582:BRE918031 CBA917582:CBA918031 CKW917582:CKW918031 CUS917582:CUS918031 DEO917582:DEO918031 DOK917582:DOK918031 DYG917582:DYG918031 EIC917582:EIC918031 ERY917582:ERY918031 FBU917582:FBU918031 FLQ917582:FLQ918031 FVM917582:FVM918031 GFI917582:GFI918031 GPE917582:GPE918031 GZA917582:GZA918031 HIW917582:HIW918031 HSS917582:HSS918031 ICO917582:ICO918031 IMK917582:IMK918031 IWG917582:IWG918031 JGC917582:JGC918031 JPY917582:JPY918031 JZU917582:JZU918031 KJQ917582:KJQ918031 KTM917582:KTM918031 LDI917582:LDI918031 LNE917582:LNE918031 LXA917582:LXA918031 MGW917582:MGW918031 MQS917582:MQS918031 NAO917582:NAO918031 NKK917582:NKK918031 NUG917582:NUG918031 OEC917582:OEC918031 ONY917582:ONY918031 OXU917582:OXU918031 PHQ917582:PHQ918031 PRM917582:PRM918031 QBI917582:QBI918031 QLE917582:QLE918031 QVA917582:QVA918031 REW917582:REW918031 ROS917582:ROS918031 RYO917582:RYO918031 SIK917582:SIK918031 SSG917582:SSG918031 TCC917582:TCC918031 TLY917582:TLY918031 TVU917582:TVU918031 UFQ917582:UFQ918031 UPM917582:UPM918031 UZI917582:UZI918031 VJE917582:VJE918031 VTA917582:VTA918031 WCW917582:WCW918031 WMS917582:WMS918031 WWO917582:WWO918031 AG983118:AG983567 KC983118:KC983567 TY983118:TY983567 ADU983118:ADU983567 ANQ983118:ANQ983567 AXM983118:AXM983567 BHI983118:BHI983567 BRE983118:BRE983567 CBA983118:CBA983567 CKW983118:CKW983567 CUS983118:CUS983567 DEO983118:DEO983567 DOK983118:DOK983567 DYG983118:DYG983567 EIC983118:EIC983567 ERY983118:ERY983567 FBU983118:FBU983567 FLQ983118:FLQ983567 FVM983118:FVM983567 GFI983118:GFI983567 GPE983118:GPE983567 GZA983118:GZA983567 HIW983118:HIW983567 HSS983118:HSS983567 ICO983118:ICO983567 IMK983118:IMK983567 IWG983118:IWG983567 JGC983118:JGC983567 JPY983118:JPY983567 JZU983118:JZU983567 KJQ983118:KJQ983567 KTM983118:KTM983567 LDI983118:LDI983567 LNE983118:LNE983567 LXA983118:LXA983567 MGW983118:MGW983567 MQS983118:MQS983567 NAO983118:NAO983567 NKK983118:NKK983567 NUG983118:NUG983567 OEC983118:OEC983567 ONY983118:ONY983567 OXU983118:OXU983567 PHQ983118:PHQ983567 PRM983118:PRM983567 QBI983118:QBI983567 QLE983118:QLE983567 QVA983118:QVA983567 REW983118:REW983567 ROS983118:ROS983567 RYO983118:RYO983567 SIK983118:SIK983567 SSG983118:SSG983567 TCC983118:TCC983567 TLY983118:TLY983567 TVU983118:TVU983567 UFQ983118:UFQ983567 UPM983118:UPM983567 UZI983118:UZI983567 VJE983118:VJE983567 VTA983118:VTA983567 WCW983118:WCW983567 WMS983118:WMS983567 WWO983118:WWO983567" xr:uid="{00000000-0002-0000-0200-000001000000}">
      <formula1>$AG$2:$AG$11</formula1>
    </dataValidation>
    <dataValidation type="list" allowBlank="1" showInputMessage="1" showErrorMessage="1" sqref="V28:Y527 JR28:JU527 TN28:TQ527 ADJ28:ADM527 ANF28:ANI527 AXB28:AXE527 BGX28:BHA527 BQT28:BQW527 CAP28:CAS527 CKL28:CKO527 CUH28:CUK527 DED28:DEG527 DNZ28:DOC527 DXV28:DXY527 EHR28:EHU527 ERN28:ERQ527 FBJ28:FBM527 FLF28:FLI527 FVB28:FVE527 GEX28:GFA527 GOT28:GOW527 GYP28:GYS527 HIL28:HIO527 HSH28:HSK527 ICD28:ICG527 ILZ28:IMC527 IVV28:IVY527 JFR28:JFU527 JPN28:JPQ527 JZJ28:JZM527 KJF28:KJI527 KTB28:KTE527 LCX28:LDA527 LMT28:LMW527 LWP28:LWS527 MGL28:MGO527 MQH28:MQK527 NAD28:NAG527 NJZ28:NKC527 NTV28:NTY527 ODR28:ODU527 ONN28:ONQ527 OXJ28:OXM527 PHF28:PHI527 PRB28:PRE527 QAX28:QBA527 QKT28:QKW527 QUP28:QUS527 REL28:REO527 ROH28:ROK527 RYD28:RYG527 SHZ28:SIC527 SRV28:SRY527 TBR28:TBU527 TLN28:TLQ527 TVJ28:TVM527 UFF28:UFI527 UPB28:UPE527 UYX28:UZA527 VIT28:VIW527 VSP28:VSS527 WCL28:WCO527 WMH28:WMK527 WWD28:WWG527 V65564:Y66063 JR65564:JU66063 TN65564:TQ66063 ADJ65564:ADM66063 ANF65564:ANI66063 AXB65564:AXE66063 BGX65564:BHA66063 BQT65564:BQW66063 CAP65564:CAS66063 CKL65564:CKO66063 CUH65564:CUK66063 DED65564:DEG66063 DNZ65564:DOC66063 DXV65564:DXY66063 EHR65564:EHU66063 ERN65564:ERQ66063 FBJ65564:FBM66063 FLF65564:FLI66063 FVB65564:FVE66063 GEX65564:GFA66063 GOT65564:GOW66063 GYP65564:GYS66063 HIL65564:HIO66063 HSH65564:HSK66063 ICD65564:ICG66063 ILZ65564:IMC66063 IVV65564:IVY66063 JFR65564:JFU66063 JPN65564:JPQ66063 JZJ65564:JZM66063 KJF65564:KJI66063 KTB65564:KTE66063 LCX65564:LDA66063 LMT65564:LMW66063 LWP65564:LWS66063 MGL65564:MGO66063 MQH65564:MQK66063 NAD65564:NAG66063 NJZ65564:NKC66063 NTV65564:NTY66063 ODR65564:ODU66063 ONN65564:ONQ66063 OXJ65564:OXM66063 PHF65564:PHI66063 PRB65564:PRE66063 QAX65564:QBA66063 QKT65564:QKW66063 QUP65564:QUS66063 REL65564:REO66063 ROH65564:ROK66063 RYD65564:RYG66063 SHZ65564:SIC66063 SRV65564:SRY66063 TBR65564:TBU66063 TLN65564:TLQ66063 TVJ65564:TVM66063 UFF65564:UFI66063 UPB65564:UPE66063 UYX65564:UZA66063 VIT65564:VIW66063 VSP65564:VSS66063 WCL65564:WCO66063 WMH65564:WMK66063 WWD65564:WWG66063 V131100:Y131599 JR131100:JU131599 TN131100:TQ131599 ADJ131100:ADM131599 ANF131100:ANI131599 AXB131100:AXE131599 BGX131100:BHA131599 BQT131100:BQW131599 CAP131100:CAS131599 CKL131100:CKO131599 CUH131100:CUK131599 DED131100:DEG131599 DNZ131100:DOC131599 DXV131100:DXY131599 EHR131100:EHU131599 ERN131100:ERQ131599 FBJ131100:FBM131599 FLF131100:FLI131599 FVB131100:FVE131599 GEX131100:GFA131599 GOT131100:GOW131599 GYP131100:GYS131599 HIL131100:HIO131599 HSH131100:HSK131599 ICD131100:ICG131599 ILZ131100:IMC131599 IVV131100:IVY131599 JFR131100:JFU131599 JPN131100:JPQ131599 JZJ131100:JZM131599 KJF131100:KJI131599 KTB131100:KTE131599 LCX131100:LDA131599 LMT131100:LMW131599 LWP131100:LWS131599 MGL131100:MGO131599 MQH131100:MQK131599 NAD131100:NAG131599 NJZ131100:NKC131599 NTV131100:NTY131599 ODR131100:ODU131599 ONN131100:ONQ131599 OXJ131100:OXM131599 PHF131100:PHI131599 PRB131100:PRE131599 QAX131100:QBA131599 QKT131100:QKW131599 QUP131100:QUS131599 REL131100:REO131599 ROH131100:ROK131599 RYD131100:RYG131599 SHZ131100:SIC131599 SRV131100:SRY131599 TBR131100:TBU131599 TLN131100:TLQ131599 TVJ131100:TVM131599 UFF131100:UFI131599 UPB131100:UPE131599 UYX131100:UZA131599 VIT131100:VIW131599 VSP131100:VSS131599 WCL131100:WCO131599 WMH131100:WMK131599 WWD131100:WWG131599 V196636:Y197135 JR196636:JU197135 TN196636:TQ197135 ADJ196636:ADM197135 ANF196636:ANI197135 AXB196636:AXE197135 BGX196636:BHA197135 BQT196636:BQW197135 CAP196636:CAS197135 CKL196636:CKO197135 CUH196636:CUK197135 DED196636:DEG197135 DNZ196636:DOC197135 DXV196636:DXY197135 EHR196636:EHU197135 ERN196636:ERQ197135 FBJ196636:FBM197135 FLF196636:FLI197135 FVB196636:FVE197135 GEX196636:GFA197135 GOT196636:GOW197135 GYP196636:GYS197135 HIL196636:HIO197135 HSH196636:HSK197135 ICD196636:ICG197135 ILZ196636:IMC197135 IVV196636:IVY197135 JFR196636:JFU197135 JPN196636:JPQ197135 JZJ196636:JZM197135 KJF196636:KJI197135 KTB196636:KTE197135 LCX196636:LDA197135 LMT196636:LMW197135 LWP196636:LWS197135 MGL196636:MGO197135 MQH196636:MQK197135 NAD196636:NAG197135 NJZ196636:NKC197135 NTV196636:NTY197135 ODR196636:ODU197135 ONN196636:ONQ197135 OXJ196636:OXM197135 PHF196636:PHI197135 PRB196636:PRE197135 QAX196636:QBA197135 QKT196636:QKW197135 QUP196636:QUS197135 REL196636:REO197135 ROH196636:ROK197135 RYD196636:RYG197135 SHZ196636:SIC197135 SRV196636:SRY197135 TBR196636:TBU197135 TLN196636:TLQ197135 TVJ196636:TVM197135 UFF196636:UFI197135 UPB196636:UPE197135 UYX196636:UZA197135 VIT196636:VIW197135 VSP196636:VSS197135 WCL196636:WCO197135 WMH196636:WMK197135 WWD196636:WWG197135 V262172:Y262671 JR262172:JU262671 TN262172:TQ262671 ADJ262172:ADM262671 ANF262172:ANI262671 AXB262172:AXE262671 BGX262172:BHA262671 BQT262172:BQW262671 CAP262172:CAS262671 CKL262172:CKO262671 CUH262172:CUK262671 DED262172:DEG262671 DNZ262172:DOC262671 DXV262172:DXY262671 EHR262172:EHU262671 ERN262172:ERQ262671 FBJ262172:FBM262671 FLF262172:FLI262671 FVB262172:FVE262671 GEX262172:GFA262671 GOT262172:GOW262671 GYP262172:GYS262671 HIL262172:HIO262671 HSH262172:HSK262671 ICD262172:ICG262671 ILZ262172:IMC262671 IVV262172:IVY262671 JFR262172:JFU262671 JPN262172:JPQ262671 JZJ262172:JZM262671 KJF262172:KJI262671 KTB262172:KTE262671 LCX262172:LDA262671 LMT262172:LMW262671 LWP262172:LWS262671 MGL262172:MGO262671 MQH262172:MQK262671 NAD262172:NAG262671 NJZ262172:NKC262671 NTV262172:NTY262671 ODR262172:ODU262671 ONN262172:ONQ262671 OXJ262172:OXM262671 PHF262172:PHI262671 PRB262172:PRE262671 QAX262172:QBA262671 QKT262172:QKW262671 QUP262172:QUS262671 REL262172:REO262671 ROH262172:ROK262671 RYD262172:RYG262671 SHZ262172:SIC262671 SRV262172:SRY262671 TBR262172:TBU262671 TLN262172:TLQ262671 TVJ262172:TVM262671 UFF262172:UFI262671 UPB262172:UPE262671 UYX262172:UZA262671 VIT262172:VIW262671 VSP262172:VSS262671 WCL262172:WCO262671 WMH262172:WMK262671 WWD262172:WWG262671 V327708:Y328207 JR327708:JU328207 TN327708:TQ328207 ADJ327708:ADM328207 ANF327708:ANI328207 AXB327708:AXE328207 BGX327708:BHA328207 BQT327708:BQW328207 CAP327708:CAS328207 CKL327708:CKO328207 CUH327708:CUK328207 DED327708:DEG328207 DNZ327708:DOC328207 DXV327708:DXY328207 EHR327708:EHU328207 ERN327708:ERQ328207 FBJ327708:FBM328207 FLF327708:FLI328207 FVB327708:FVE328207 GEX327708:GFA328207 GOT327708:GOW328207 GYP327708:GYS328207 HIL327708:HIO328207 HSH327708:HSK328207 ICD327708:ICG328207 ILZ327708:IMC328207 IVV327708:IVY328207 JFR327708:JFU328207 JPN327708:JPQ328207 JZJ327708:JZM328207 KJF327708:KJI328207 KTB327708:KTE328207 LCX327708:LDA328207 LMT327708:LMW328207 LWP327708:LWS328207 MGL327708:MGO328207 MQH327708:MQK328207 NAD327708:NAG328207 NJZ327708:NKC328207 NTV327708:NTY328207 ODR327708:ODU328207 ONN327708:ONQ328207 OXJ327708:OXM328207 PHF327708:PHI328207 PRB327708:PRE328207 QAX327708:QBA328207 QKT327708:QKW328207 QUP327708:QUS328207 REL327708:REO328207 ROH327708:ROK328207 RYD327708:RYG328207 SHZ327708:SIC328207 SRV327708:SRY328207 TBR327708:TBU328207 TLN327708:TLQ328207 TVJ327708:TVM328207 UFF327708:UFI328207 UPB327708:UPE328207 UYX327708:UZA328207 VIT327708:VIW328207 VSP327708:VSS328207 WCL327708:WCO328207 WMH327708:WMK328207 WWD327708:WWG328207 V393244:Y393743 JR393244:JU393743 TN393244:TQ393743 ADJ393244:ADM393743 ANF393244:ANI393743 AXB393244:AXE393743 BGX393244:BHA393743 BQT393244:BQW393743 CAP393244:CAS393743 CKL393244:CKO393743 CUH393244:CUK393743 DED393244:DEG393743 DNZ393244:DOC393743 DXV393244:DXY393743 EHR393244:EHU393743 ERN393244:ERQ393743 FBJ393244:FBM393743 FLF393244:FLI393743 FVB393244:FVE393743 GEX393244:GFA393743 GOT393244:GOW393743 GYP393244:GYS393743 HIL393244:HIO393743 HSH393244:HSK393743 ICD393244:ICG393743 ILZ393244:IMC393743 IVV393244:IVY393743 JFR393244:JFU393743 JPN393244:JPQ393743 JZJ393244:JZM393743 KJF393244:KJI393743 KTB393244:KTE393743 LCX393244:LDA393743 LMT393244:LMW393743 LWP393244:LWS393743 MGL393244:MGO393743 MQH393244:MQK393743 NAD393244:NAG393743 NJZ393244:NKC393743 NTV393244:NTY393743 ODR393244:ODU393743 ONN393244:ONQ393743 OXJ393244:OXM393743 PHF393244:PHI393743 PRB393244:PRE393743 QAX393244:QBA393743 QKT393244:QKW393743 QUP393244:QUS393743 REL393244:REO393743 ROH393244:ROK393743 RYD393244:RYG393743 SHZ393244:SIC393743 SRV393244:SRY393743 TBR393244:TBU393743 TLN393244:TLQ393743 TVJ393244:TVM393743 UFF393244:UFI393743 UPB393244:UPE393743 UYX393244:UZA393743 VIT393244:VIW393743 VSP393244:VSS393743 WCL393244:WCO393743 WMH393244:WMK393743 WWD393244:WWG393743 V458780:Y459279 JR458780:JU459279 TN458780:TQ459279 ADJ458780:ADM459279 ANF458780:ANI459279 AXB458780:AXE459279 BGX458780:BHA459279 BQT458780:BQW459279 CAP458780:CAS459279 CKL458780:CKO459279 CUH458780:CUK459279 DED458780:DEG459279 DNZ458780:DOC459279 DXV458780:DXY459279 EHR458780:EHU459279 ERN458780:ERQ459279 FBJ458780:FBM459279 FLF458780:FLI459279 FVB458780:FVE459279 GEX458780:GFA459279 GOT458780:GOW459279 GYP458780:GYS459279 HIL458780:HIO459279 HSH458780:HSK459279 ICD458780:ICG459279 ILZ458780:IMC459279 IVV458780:IVY459279 JFR458780:JFU459279 JPN458780:JPQ459279 JZJ458780:JZM459279 KJF458780:KJI459279 KTB458780:KTE459279 LCX458780:LDA459279 LMT458780:LMW459279 LWP458780:LWS459279 MGL458780:MGO459279 MQH458780:MQK459279 NAD458780:NAG459279 NJZ458780:NKC459279 NTV458780:NTY459279 ODR458780:ODU459279 ONN458780:ONQ459279 OXJ458780:OXM459279 PHF458780:PHI459279 PRB458780:PRE459279 QAX458780:QBA459279 QKT458780:QKW459279 QUP458780:QUS459279 REL458780:REO459279 ROH458780:ROK459279 RYD458780:RYG459279 SHZ458780:SIC459279 SRV458780:SRY459279 TBR458780:TBU459279 TLN458780:TLQ459279 TVJ458780:TVM459279 UFF458780:UFI459279 UPB458780:UPE459279 UYX458780:UZA459279 VIT458780:VIW459279 VSP458780:VSS459279 WCL458780:WCO459279 WMH458780:WMK459279 WWD458780:WWG459279 V524316:Y524815 JR524316:JU524815 TN524316:TQ524815 ADJ524316:ADM524815 ANF524316:ANI524815 AXB524316:AXE524815 BGX524316:BHA524815 BQT524316:BQW524815 CAP524316:CAS524815 CKL524316:CKO524815 CUH524316:CUK524815 DED524316:DEG524815 DNZ524316:DOC524815 DXV524316:DXY524815 EHR524316:EHU524815 ERN524316:ERQ524815 FBJ524316:FBM524815 FLF524316:FLI524815 FVB524316:FVE524815 GEX524316:GFA524815 GOT524316:GOW524815 GYP524316:GYS524815 HIL524316:HIO524815 HSH524316:HSK524815 ICD524316:ICG524815 ILZ524316:IMC524815 IVV524316:IVY524815 JFR524316:JFU524815 JPN524316:JPQ524815 JZJ524316:JZM524815 KJF524316:KJI524815 KTB524316:KTE524815 LCX524316:LDA524815 LMT524316:LMW524815 LWP524316:LWS524815 MGL524316:MGO524815 MQH524316:MQK524815 NAD524316:NAG524815 NJZ524316:NKC524815 NTV524316:NTY524815 ODR524316:ODU524815 ONN524316:ONQ524815 OXJ524316:OXM524815 PHF524316:PHI524815 PRB524316:PRE524815 QAX524316:QBA524815 QKT524316:QKW524815 QUP524316:QUS524815 REL524316:REO524815 ROH524316:ROK524815 RYD524316:RYG524815 SHZ524316:SIC524815 SRV524316:SRY524815 TBR524316:TBU524815 TLN524316:TLQ524815 TVJ524316:TVM524815 UFF524316:UFI524815 UPB524316:UPE524815 UYX524316:UZA524815 VIT524316:VIW524815 VSP524316:VSS524815 WCL524316:WCO524815 WMH524316:WMK524815 WWD524316:WWG524815 V589852:Y590351 JR589852:JU590351 TN589852:TQ590351 ADJ589852:ADM590351 ANF589852:ANI590351 AXB589852:AXE590351 BGX589852:BHA590351 BQT589852:BQW590351 CAP589852:CAS590351 CKL589852:CKO590351 CUH589852:CUK590351 DED589852:DEG590351 DNZ589852:DOC590351 DXV589852:DXY590351 EHR589852:EHU590351 ERN589852:ERQ590351 FBJ589852:FBM590351 FLF589852:FLI590351 FVB589852:FVE590351 GEX589852:GFA590351 GOT589852:GOW590351 GYP589852:GYS590351 HIL589852:HIO590351 HSH589852:HSK590351 ICD589852:ICG590351 ILZ589852:IMC590351 IVV589852:IVY590351 JFR589852:JFU590351 JPN589852:JPQ590351 JZJ589852:JZM590351 KJF589852:KJI590351 KTB589852:KTE590351 LCX589852:LDA590351 LMT589852:LMW590351 LWP589852:LWS590351 MGL589852:MGO590351 MQH589852:MQK590351 NAD589852:NAG590351 NJZ589852:NKC590351 NTV589852:NTY590351 ODR589852:ODU590351 ONN589852:ONQ590351 OXJ589852:OXM590351 PHF589852:PHI590351 PRB589852:PRE590351 QAX589852:QBA590351 QKT589852:QKW590351 QUP589852:QUS590351 REL589852:REO590351 ROH589852:ROK590351 RYD589852:RYG590351 SHZ589852:SIC590351 SRV589852:SRY590351 TBR589852:TBU590351 TLN589852:TLQ590351 TVJ589852:TVM590351 UFF589852:UFI590351 UPB589852:UPE590351 UYX589852:UZA590351 VIT589852:VIW590351 VSP589852:VSS590351 WCL589852:WCO590351 WMH589852:WMK590351 WWD589852:WWG590351 V655388:Y655887 JR655388:JU655887 TN655388:TQ655887 ADJ655388:ADM655887 ANF655388:ANI655887 AXB655388:AXE655887 BGX655388:BHA655887 BQT655388:BQW655887 CAP655388:CAS655887 CKL655388:CKO655887 CUH655388:CUK655887 DED655388:DEG655887 DNZ655388:DOC655887 DXV655388:DXY655887 EHR655388:EHU655887 ERN655388:ERQ655887 FBJ655388:FBM655887 FLF655388:FLI655887 FVB655388:FVE655887 GEX655388:GFA655887 GOT655388:GOW655887 GYP655388:GYS655887 HIL655388:HIO655887 HSH655388:HSK655887 ICD655388:ICG655887 ILZ655388:IMC655887 IVV655388:IVY655887 JFR655388:JFU655887 JPN655388:JPQ655887 JZJ655388:JZM655887 KJF655388:KJI655887 KTB655388:KTE655887 LCX655388:LDA655887 LMT655388:LMW655887 LWP655388:LWS655887 MGL655388:MGO655887 MQH655388:MQK655887 NAD655388:NAG655887 NJZ655388:NKC655887 NTV655388:NTY655887 ODR655388:ODU655887 ONN655388:ONQ655887 OXJ655388:OXM655887 PHF655388:PHI655887 PRB655388:PRE655887 QAX655388:QBA655887 QKT655388:QKW655887 QUP655388:QUS655887 REL655388:REO655887 ROH655388:ROK655887 RYD655388:RYG655887 SHZ655388:SIC655887 SRV655388:SRY655887 TBR655388:TBU655887 TLN655388:TLQ655887 TVJ655388:TVM655887 UFF655388:UFI655887 UPB655388:UPE655887 UYX655388:UZA655887 VIT655388:VIW655887 VSP655388:VSS655887 WCL655388:WCO655887 WMH655388:WMK655887 WWD655388:WWG655887 V720924:Y721423 JR720924:JU721423 TN720924:TQ721423 ADJ720924:ADM721423 ANF720924:ANI721423 AXB720924:AXE721423 BGX720924:BHA721423 BQT720924:BQW721423 CAP720924:CAS721423 CKL720924:CKO721423 CUH720924:CUK721423 DED720924:DEG721423 DNZ720924:DOC721423 DXV720924:DXY721423 EHR720924:EHU721423 ERN720924:ERQ721423 FBJ720924:FBM721423 FLF720924:FLI721423 FVB720924:FVE721423 GEX720924:GFA721423 GOT720924:GOW721423 GYP720924:GYS721423 HIL720924:HIO721423 HSH720924:HSK721423 ICD720924:ICG721423 ILZ720924:IMC721423 IVV720924:IVY721423 JFR720924:JFU721423 JPN720924:JPQ721423 JZJ720924:JZM721423 KJF720924:KJI721423 KTB720924:KTE721423 LCX720924:LDA721423 LMT720924:LMW721423 LWP720924:LWS721423 MGL720924:MGO721423 MQH720924:MQK721423 NAD720924:NAG721423 NJZ720924:NKC721423 NTV720924:NTY721423 ODR720924:ODU721423 ONN720924:ONQ721423 OXJ720924:OXM721423 PHF720924:PHI721423 PRB720924:PRE721423 QAX720924:QBA721423 QKT720924:QKW721423 QUP720924:QUS721423 REL720924:REO721423 ROH720924:ROK721423 RYD720924:RYG721423 SHZ720924:SIC721423 SRV720924:SRY721423 TBR720924:TBU721423 TLN720924:TLQ721423 TVJ720924:TVM721423 UFF720924:UFI721423 UPB720924:UPE721423 UYX720924:UZA721423 VIT720924:VIW721423 VSP720924:VSS721423 WCL720924:WCO721423 WMH720924:WMK721423 WWD720924:WWG721423 V786460:Y786959 JR786460:JU786959 TN786460:TQ786959 ADJ786460:ADM786959 ANF786460:ANI786959 AXB786460:AXE786959 BGX786460:BHA786959 BQT786460:BQW786959 CAP786460:CAS786959 CKL786460:CKO786959 CUH786460:CUK786959 DED786460:DEG786959 DNZ786460:DOC786959 DXV786460:DXY786959 EHR786460:EHU786959 ERN786460:ERQ786959 FBJ786460:FBM786959 FLF786460:FLI786959 FVB786460:FVE786959 GEX786460:GFA786959 GOT786460:GOW786959 GYP786460:GYS786959 HIL786460:HIO786959 HSH786460:HSK786959 ICD786460:ICG786959 ILZ786460:IMC786959 IVV786460:IVY786959 JFR786460:JFU786959 JPN786460:JPQ786959 JZJ786460:JZM786959 KJF786460:KJI786959 KTB786460:KTE786959 LCX786460:LDA786959 LMT786460:LMW786959 LWP786460:LWS786959 MGL786460:MGO786959 MQH786460:MQK786959 NAD786460:NAG786959 NJZ786460:NKC786959 NTV786460:NTY786959 ODR786460:ODU786959 ONN786460:ONQ786959 OXJ786460:OXM786959 PHF786460:PHI786959 PRB786460:PRE786959 QAX786460:QBA786959 QKT786460:QKW786959 QUP786460:QUS786959 REL786460:REO786959 ROH786460:ROK786959 RYD786460:RYG786959 SHZ786460:SIC786959 SRV786460:SRY786959 TBR786460:TBU786959 TLN786460:TLQ786959 TVJ786460:TVM786959 UFF786460:UFI786959 UPB786460:UPE786959 UYX786460:UZA786959 VIT786460:VIW786959 VSP786460:VSS786959 WCL786460:WCO786959 WMH786460:WMK786959 WWD786460:WWG786959 V851996:Y852495 JR851996:JU852495 TN851996:TQ852495 ADJ851996:ADM852495 ANF851996:ANI852495 AXB851996:AXE852495 BGX851996:BHA852495 BQT851996:BQW852495 CAP851996:CAS852495 CKL851996:CKO852495 CUH851996:CUK852495 DED851996:DEG852495 DNZ851996:DOC852495 DXV851996:DXY852495 EHR851996:EHU852495 ERN851996:ERQ852495 FBJ851996:FBM852495 FLF851996:FLI852495 FVB851996:FVE852495 GEX851996:GFA852495 GOT851996:GOW852495 GYP851996:GYS852495 HIL851996:HIO852495 HSH851996:HSK852495 ICD851996:ICG852495 ILZ851996:IMC852495 IVV851996:IVY852495 JFR851996:JFU852495 JPN851996:JPQ852495 JZJ851996:JZM852495 KJF851996:KJI852495 KTB851996:KTE852495 LCX851996:LDA852495 LMT851996:LMW852495 LWP851996:LWS852495 MGL851996:MGO852495 MQH851996:MQK852495 NAD851996:NAG852495 NJZ851996:NKC852495 NTV851996:NTY852495 ODR851996:ODU852495 ONN851996:ONQ852495 OXJ851996:OXM852495 PHF851996:PHI852495 PRB851996:PRE852495 QAX851996:QBA852495 QKT851996:QKW852495 QUP851996:QUS852495 REL851996:REO852495 ROH851996:ROK852495 RYD851996:RYG852495 SHZ851996:SIC852495 SRV851996:SRY852495 TBR851996:TBU852495 TLN851996:TLQ852495 TVJ851996:TVM852495 UFF851996:UFI852495 UPB851996:UPE852495 UYX851996:UZA852495 VIT851996:VIW852495 VSP851996:VSS852495 WCL851996:WCO852495 WMH851996:WMK852495 WWD851996:WWG852495 V917532:Y918031 JR917532:JU918031 TN917532:TQ918031 ADJ917532:ADM918031 ANF917532:ANI918031 AXB917532:AXE918031 BGX917532:BHA918031 BQT917532:BQW918031 CAP917532:CAS918031 CKL917532:CKO918031 CUH917532:CUK918031 DED917532:DEG918031 DNZ917532:DOC918031 DXV917532:DXY918031 EHR917532:EHU918031 ERN917532:ERQ918031 FBJ917532:FBM918031 FLF917532:FLI918031 FVB917532:FVE918031 GEX917532:GFA918031 GOT917532:GOW918031 GYP917532:GYS918031 HIL917532:HIO918031 HSH917532:HSK918031 ICD917532:ICG918031 ILZ917532:IMC918031 IVV917532:IVY918031 JFR917532:JFU918031 JPN917532:JPQ918031 JZJ917532:JZM918031 KJF917532:KJI918031 KTB917532:KTE918031 LCX917532:LDA918031 LMT917532:LMW918031 LWP917532:LWS918031 MGL917532:MGO918031 MQH917532:MQK918031 NAD917532:NAG918031 NJZ917532:NKC918031 NTV917532:NTY918031 ODR917532:ODU918031 ONN917532:ONQ918031 OXJ917532:OXM918031 PHF917532:PHI918031 PRB917532:PRE918031 QAX917532:QBA918031 QKT917532:QKW918031 QUP917532:QUS918031 REL917532:REO918031 ROH917532:ROK918031 RYD917532:RYG918031 SHZ917532:SIC918031 SRV917532:SRY918031 TBR917532:TBU918031 TLN917532:TLQ918031 TVJ917532:TVM918031 UFF917532:UFI918031 UPB917532:UPE918031 UYX917532:UZA918031 VIT917532:VIW918031 VSP917532:VSS918031 WCL917532:WCO918031 WMH917532:WMK918031 WWD917532:WWG918031 V983068:Y983567 JR983068:JU983567 TN983068:TQ983567 ADJ983068:ADM983567 ANF983068:ANI983567 AXB983068:AXE983567 BGX983068:BHA983567 BQT983068:BQW983567 CAP983068:CAS983567 CKL983068:CKO983567 CUH983068:CUK983567 DED983068:DEG983567 DNZ983068:DOC983567 DXV983068:DXY983567 EHR983068:EHU983567 ERN983068:ERQ983567 FBJ983068:FBM983567 FLF983068:FLI983567 FVB983068:FVE983567 GEX983068:GFA983567 GOT983068:GOW983567 GYP983068:GYS983567 HIL983068:HIO983567 HSH983068:HSK983567 ICD983068:ICG983567 ILZ983068:IMC983567 IVV983068:IVY983567 JFR983068:JFU983567 JPN983068:JPQ983567 JZJ983068:JZM983567 KJF983068:KJI983567 KTB983068:KTE983567 LCX983068:LDA983567 LMT983068:LMW983567 LWP983068:LWS983567 MGL983068:MGO983567 MQH983068:MQK983567 NAD983068:NAG983567 NJZ983068:NKC983567 NTV983068:NTY983567 ODR983068:ODU983567 ONN983068:ONQ983567 OXJ983068:OXM983567 PHF983068:PHI983567 PRB983068:PRE983567 QAX983068:QBA983567 QKT983068:QKW983567 QUP983068:QUS983567 REL983068:REO983567 ROH983068:ROK983567 RYD983068:RYG983567 SHZ983068:SIC983567 SRV983068:SRY983567 TBR983068:TBU983567 TLN983068:TLQ983567 TVJ983068:TVM983567 UFF983068:UFI983567 UPB983068:UPE983567 UYX983068:UZA983567 VIT983068:VIW983567 VSP983068:VSS983567 WCL983068:WCO983567 WMH983068:WMK983567 WWD983068:WWG983567" xr:uid="{00000000-0002-0000-0200-000002000000}">
      <formula1>$V$2:$V$3</formula1>
    </dataValidation>
    <dataValidation type="list" allowBlank="1" showInputMessage="1" showErrorMessage="1" sqref="G28:G527 JC28:JC527 SY28:SY527 ACU28:ACU527 AMQ28:AMQ527 AWM28:AWM527 BGI28:BGI527 BQE28:BQE527 CAA28:CAA527 CJW28:CJW527 CTS28:CTS527 DDO28:DDO527 DNK28:DNK527 DXG28:DXG527 EHC28:EHC527 EQY28:EQY527 FAU28:FAU527 FKQ28:FKQ527 FUM28:FUM527 GEI28:GEI527 GOE28:GOE527 GYA28:GYA527 HHW28:HHW527 HRS28:HRS527 IBO28:IBO527 ILK28:ILK527 IVG28:IVG527 JFC28:JFC527 JOY28:JOY527 JYU28:JYU527 KIQ28:KIQ527 KSM28:KSM527 LCI28:LCI527 LME28:LME527 LWA28:LWA527 MFW28:MFW527 MPS28:MPS527 MZO28:MZO527 NJK28:NJK527 NTG28:NTG527 ODC28:ODC527 OMY28:OMY527 OWU28:OWU527 PGQ28:PGQ527 PQM28:PQM527 QAI28:QAI527 QKE28:QKE527 QUA28:QUA527 RDW28:RDW527 RNS28:RNS527 RXO28:RXO527 SHK28:SHK527 SRG28:SRG527 TBC28:TBC527 TKY28:TKY527 TUU28:TUU527 UEQ28:UEQ527 UOM28:UOM527 UYI28:UYI527 VIE28:VIE527 VSA28:VSA527 WBW28:WBW527 WLS28:WLS527 WVO28:WVO527 G65564:G66063 JC65564:JC66063 SY65564:SY66063 ACU65564:ACU66063 AMQ65564:AMQ66063 AWM65564:AWM66063 BGI65564:BGI66063 BQE65564:BQE66063 CAA65564:CAA66063 CJW65564:CJW66063 CTS65564:CTS66063 DDO65564:DDO66063 DNK65564:DNK66063 DXG65564:DXG66063 EHC65564:EHC66063 EQY65564:EQY66063 FAU65564:FAU66063 FKQ65564:FKQ66063 FUM65564:FUM66063 GEI65564:GEI66063 GOE65564:GOE66063 GYA65564:GYA66063 HHW65564:HHW66063 HRS65564:HRS66063 IBO65564:IBO66063 ILK65564:ILK66063 IVG65564:IVG66063 JFC65564:JFC66063 JOY65564:JOY66063 JYU65564:JYU66063 KIQ65564:KIQ66063 KSM65564:KSM66063 LCI65564:LCI66063 LME65564:LME66063 LWA65564:LWA66063 MFW65564:MFW66063 MPS65564:MPS66063 MZO65564:MZO66063 NJK65564:NJK66063 NTG65564:NTG66063 ODC65564:ODC66063 OMY65564:OMY66063 OWU65564:OWU66063 PGQ65564:PGQ66063 PQM65564:PQM66063 QAI65564:QAI66063 QKE65564:QKE66063 QUA65564:QUA66063 RDW65564:RDW66063 RNS65564:RNS66063 RXO65564:RXO66063 SHK65564:SHK66063 SRG65564:SRG66063 TBC65564:TBC66063 TKY65564:TKY66063 TUU65564:TUU66063 UEQ65564:UEQ66063 UOM65564:UOM66063 UYI65564:UYI66063 VIE65564:VIE66063 VSA65564:VSA66063 WBW65564:WBW66063 WLS65564:WLS66063 WVO65564:WVO66063 G131100:G131599 JC131100:JC131599 SY131100:SY131599 ACU131100:ACU131599 AMQ131100:AMQ131599 AWM131100:AWM131599 BGI131100:BGI131599 BQE131100:BQE131599 CAA131100:CAA131599 CJW131100:CJW131599 CTS131100:CTS131599 DDO131100:DDO131599 DNK131100:DNK131599 DXG131100:DXG131599 EHC131100:EHC131599 EQY131100:EQY131599 FAU131100:FAU131599 FKQ131100:FKQ131599 FUM131100:FUM131599 GEI131100:GEI131599 GOE131100:GOE131599 GYA131100:GYA131599 HHW131100:HHW131599 HRS131100:HRS131599 IBO131100:IBO131599 ILK131100:ILK131599 IVG131100:IVG131599 JFC131100:JFC131599 JOY131100:JOY131599 JYU131100:JYU131599 KIQ131100:KIQ131599 KSM131100:KSM131599 LCI131100:LCI131599 LME131100:LME131599 LWA131100:LWA131599 MFW131100:MFW131599 MPS131100:MPS131599 MZO131100:MZO131599 NJK131100:NJK131599 NTG131100:NTG131599 ODC131100:ODC131599 OMY131100:OMY131599 OWU131100:OWU131599 PGQ131100:PGQ131599 PQM131100:PQM131599 QAI131100:QAI131599 QKE131100:QKE131599 QUA131100:QUA131599 RDW131100:RDW131599 RNS131100:RNS131599 RXO131100:RXO131599 SHK131100:SHK131599 SRG131100:SRG131599 TBC131100:TBC131599 TKY131100:TKY131599 TUU131100:TUU131599 UEQ131100:UEQ131599 UOM131100:UOM131599 UYI131100:UYI131599 VIE131100:VIE131599 VSA131100:VSA131599 WBW131100:WBW131599 WLS131100:WLS131599 WVO131100:WVO131599 G196636:G197135 JC196636:JC197135 SY196636:SY197135 ACU196636:ACU197135 AMQ196636:AMQ197135 AWM196636:AWM197135 BGI196636:BGI197135 BQE196636:BQE197135 CAA196636:CAA197135 CJW196636:CJW197135 CTS196636:CTS197135 DDO196636:DDO197135 DNK196636:DNK197135 DXG196636:DXG197135 EHC196636:EHC197135 EQY196636:EQY197135 FAU196636:FAU197135 FKQ196636:FKQ197135 FUM196636:FUM197135 GEI196636:GEI197135 GOE196636:GOE197135 GYA196636:GYA197135 HHW196636:HHW197135 HRS196636:HRS197135 IBO196636:IBO197135 ILK196636:ILK197135 IVG196636:IVG197135 JFC196636:JFC197135 JOY196636:JOY197135 JYU196636:JYU197135 KIQ196636:KIQ197135 KSM196636:KSM197135 LCI196636:LCI197135 LME196636:LME197135 LWA196636:LWA197135 MFW196636:MFW197135 MPS196636:MPS197135 MZO196636:MZO197135 NJK196636:NJK197135 NTG196636:NTG197135 ODC196636:ODC197135 OMY196636:OMY197135 OWU196636:OWU197135 PGQ196636:PGQ197135 PQM196636:PQM197135 QAI196636:QAI197135 QKE196636:QKE197135 QUA196636:QUA197135 RDW196636:RDW197135 RNS196636:RNS197135 RXO196636:RXO197135 SHK196636:SHK197135 SRG196636:SRG197135 TBC196636:TBC197135 TKY196636:TKY197135 TUU196636:TUU197135 UEQ196636:UEQ197135 UOM196636:UOM197135 UYI196636:UYI197135 VIE196636:VIE197135 VSA196636:VSA197135 WBW196636:WBW197135 WLS196636:WLS197135 WVO196636:WVO197135 G262172:G262671 JC262172:JC262671 SY262172:SY262671 ACU262172:ACU262671 AMQ262172:AMQ262671 AWM262172:AWM262671 BGI262172:BGI262671 BQE262172:BQE262671 CAA262172:CAA262671 CJW262172:CJW262671 CTS262172:CTS262671 DDO262172:DDO262671 DNK262172:DNK262671 DXG262172:DXG262671 EHC262172:EHC262671 EQY262172:EQY262671 FAU262172:FAU262671 FKQ262172:FKQ262671 FUM262172:FUM262671 GEI262172:GEI262671 GOE262172:GOE262671 GYA262172:GYA262671 HHW262172:HHW262671 HRS262172:HRS262671 IBO262172:IBO262671 ILK262172:ILK262671 IVG262172:IVG262671 JFC262172:JFC262671 JOY262172:JOY262671 JYU262172:JYU262671 KIQ262172:KIQ262671 KSM262172:KSM262671 LCI262172:LCI262671 LME262172:LME262671 LWA262172:LWA262671 MFW262172:MFW262671 MPS262172:MPS262671 MZO262172:MZO262671 NJK262172:NJK262671 NTG262172:NTG262671 ODC262172:ODC262671 OMY262172:OMY262671 OWU262172:OWU262671 PGQ262172:PGQ262671 PQM262172:PQM262671 QAI262172:QAI262671 QKE262172:QKE262671 QUA262172:QUA262671 RDW262172:RDW262671 RNS262172:RNS262671 RXO262172:RXO262671 SHK262172:SHK262671 SRG262172:SRG262671 TBC262172:TBC262671 TKY262172:TKY262671 TUU262172:TUU262671 UEQ262172:UEQ262671 UOM262172:UOM262671 UYI262172:UYI262671 VIE262172:VIE262671 VSA262172:VSA262671 WBW262172:WBW262671 WLS262172:WLS262671 WVO262172:WVO262671 G327708:G328207 JC327708:JC328207 SY327708:SY328207 ACU327708:ACU328207 AMQ327708:AMQ328207 AWM327708:AWM328207 BGI327708:BGI328207 BQE327708:BQE328207 CAA327708:CAA328207 CJW327708:CJW328207 CTS327708:CTS328207 DDO327708:DDO328207 DNK327708:DNK328207 DXG327708:DXG328207 EHC327708:EHC328207 EQY327708:EQY328207 FAU327708:FAU328207 FKQ327708:FKQ328207 FUM327708:FUM328207 GEI327708:GEI328207 GOE327708:GOE328207 GYA327708:GYA328207 HHW327708:HHW328207 HRS327708:HRS328207 IBO327708:IBO328207 ILK327708:ILK328207 IVG327708:IVG328207 JFC327708:JFC328207 JOY327708:JOY328207 JYU327708:JYU328207 KIQ327708:KIQ328207 KSM327708:KSM328207 LCI327708:LCI328207 LME327708:LME328207 LWA327708:LWA328207 MFW327708:MFW328207 MPS327708:MPS328207 MZO327708:MZO328207 NJK327708:NJK328207 NTG327708:NTG328207 ODC327708:ODC328207 OMY327708:OMY328207 OWU327708:OWU328207 PGQ327708:PGQ328207 PQM327708:PQM328207 QAI327708:QAI328207 QKE327708:QKE328207 QUA327708:QUA328207 RDW327708:RDW328207 RNS327708:RNS328207 RXO327708:RXO328207 SHK327708:SHK328207 SRG327708:SRG328207 TBC327708:TBC328207 TKY327708:TKY328207 TUU327708:TUU328207 UEQ327708:UEQ328207 UOM327708:UOM328207 UYI327708:UYI328207 VIE327708:VIE328207 VSA327708:VSA328207 WBW327708:WBW328207 WLS327708:WLS328207 WVO327708:WVO328207 G393244:G393743 JC393244:JC393743 SY393244:SY393743 ACU393244:ACU393743 AMQ393244:AMQ393743 AWM393244:AWM393743 BGI393244:BGI393743 BQE393244:BQE393743 CAA393244:CAA393743 CJW393244:CJW393743 CTS393244:CTS393743 DDO393244:DDO393743 DNK393244:DNK393743 DXG393244:DXG393743 EHC393244:EHC393743 EQY393244:EQY393743 FAU393244:FAU393743 FKQ393244:FKQ393743 FUM393244:FUM393743 GEI393244:GEI393743 GOE393244:GOE393743 GYA393244:GYA393743 HHW393244:HHW393743 HRS393244:HRS393743 IBO393244:IBO393743 ILK393244:ILK393743 IVG393244:IVG393743 JFC393244:JFC393743 JOY393244:JOY393743 JYU393244:JYU393743 KIQ393244:KIQ393743 KSM393244:KSM393743 LCI393244:LCI393743 LME393244:LME393743 LWA393244:LWA393743 MFW393244:MFW393743 MPS393244:MPS393743 MZO393244:MZO393743 NJK393244:NJK393743 NTG393244:NTG393743 ODC393244:ODC393743 OMY393244:OMY393743 OWU393244:OWU393743 PGQ393244:PGQ393743 PQM393244:PQM393743 QAI393244:QAI393743 QKE393244:QKE393743 QUA393244:QUA393743 RDW393244:RDW393743 RNS393244:RNS393743 RXO393244:RXO393743 SHK393244:SHK393743 SRG393244:SRG393743 TBC393244:TBC393743 TKY393244:TKY393743 TUU393244:TUU393743 UEQ393244:UEQ393743 UOM393244:UOM393743 UYI393244:UYI393743 VIE393244:VIE393743 VSA393244:VSA393743 WBW393244:WBW393743 WLS393244:WLS393743 WVO393244:WVO393743 G458780:G459279 JC458780:JC459279 SY458780:SY459279 ACU458780:ACU459279 AMQ458780:AMQ459279 AWM458780:AWM459279 BGI458780:BGI459279 BQE458780:BQE459279 CAA458780:CAA459279 CJW458780:CJW459279 CTS458780:CTS459279 DDO458780:DDO459279 DNK458780:DNK459279 DXG458780:DXG459279 EHC458780:EHC459279 EQY458780:EQY459279 FAU458780:FAU459279 FKQ458780:FKQ459279 FUM458780:FUM459279 GEI458780:GEI459279 GOE458780:GOE459279 GYA458780:GYA459279 HHW458780:HHW459279 HRS458780:HRS459279 IBO458780:IBO459279 ILK458780:ILK459279 IVG458780:IVG459279 JFC458780:JFC459279 JOY458780:JOY459279 JYU458780:JYU459279 KIQ458780:KIQ459279 KSM458780:KSM459279 LCI458780:LCI459279 LME458780:LME459279 LWA458780:LWA459279 MFW458780:MFW459279 MPS458780:MPS459279 MZO458780:MZO459279 NJK458780:NJK459279 NTG458780:NTG459279 ODC458780:ODC459279 OMY458780:OMY459279 OWU458780:OWU459279 PGQ458780:PGQ459279 PQM458780:PQM459279 QAI458780:QAI459279 QKE458780:QKE459279 QUA458780:QUA459279 RDW458780:RDW459279 RNS458780:RNS459279 RXO458780:RXO459279 SHK458780:SHK459279 SRG458780:SRG459279 TBC458780:TBC459279 TKY458780:TKY459279 TUU458780:TUU459279 UEQ458780:UEQ459279 UOM458780:UOM459279 UYI458780:UYI459279 VIE458780:VIE459279 VSA458780:VSA459279 WBW458780:WBW459279 WLS458780:WLS459279 WVO458780:WVO459279 G524316:G524815 JC524316:JC524815 SY524316:SY524815 ACU524316:ACU524815 AMQ524316:AMQ524815 AWM524316:AWM524815 BGI524316:BGI524815 BQE524316:BQE524815 CAA524316:CAA524815 CJW524316:CJW524815 CTS524316:CTS524815 DDO524316:DDO524815 DNK524316:DNK524815 DXG524316:DXG524815 EHC524316:EHC524815 EQY524316:EQY524815 FAU524316:FAU524815 FKQ524316:FKQ524815 FUM524316:FUM524815 GEI524316:GEI524815 GOE524316:GOE524815 GYA524316:GYA524815 HHW524316:HHW524815 HRS524316:HRS524815 IBO524316:IBO524815 ILK524316:ILK524815 IVG524316:IVG524815 JFC524316:JFC524815 JOY524316:JOY524815 JYU524316:JYU524815 KIQ524316:KIQ524815 KSM524316:KSM524815 LCI524316:LCI524815 LME524316:LME524815 LWA524316:LWA524815 MFW524316:MFW524815 MPS524316:MPS524815 MZO524316:MZO524815 NJK524316:NJK524815 NTG524316:NTG524815 ODC524316:ODC524815 OMY524316:OMY524815 OWU524316:OWU524815 PGQ524316:PGQ524815 PQM524316:PQM524815 QAI524316:QAI524815 QKE524316:QKE524815 QUA524316:QUA524815 RDW524316:RDW524815 RNS524316:RNS524815 RXO524316:RXO524815 SHK524316:SHK524815 SRG524316:SRG524815 TBC524316:TBC524815 TKY524316:TKY524815 TUU524316:TUU524815 UEQ524316:UEQ524815 UOM524316:UOM524815 UYI524316:UYI524815 VIE524316:VIE524815 VSA524316:VSA524815 WBW524316:WBW524815 WLS524316:WLS524815 WVO524316:WVO524815 G589852:G590351 JC589852:JC590351 SY589852:SY590351 ACU589852:ACU590351 AMQ589852:AMQ590351 AWM589852:AWM590351 BGI589852:BGI590351 BQE589852:BQE590351 CAA589852:CAA590351 CJW589852:CJW590351 CTS589852:CTS590351 DDO589852:DDO590351 DNK589852:DNK590351 DXG589852:DXG590351 EHC589852:EHC590351 EQY589852:EQY590351 FAU589852:FAU590351 FKQ589852:FKQ590351 FUM589852:FUM590351 GEI589852:GEI590351 GOE589852:GOE590351 GYA589852:GYA590351 HHW589852:HHW590351 HRS589852:HRS590351 IBO589852:IBO590351 ILK589852:ILK590351 IVG589852:IVG590351 JFC589852:JFC590351 JOY589852:JOY590351 JYU589852:JYU590351 KIQ589852:KIQ590351 KSM589852:KSM590351 LCI589852:LCI590351 LME589852:LME590351 LWA589852:LWA590351 MFW589852:MFW590351 MPS589852:MPS590351 MZO589852:MZO590351 NJK589852:NJK590351 NTG589852:NTG590351 ODC589852:ODC590351 OMY589852:OMY590351 OWU589852:OWU590351 PGQ589852:PGQ590351 PQM589852:PQM590351 QAI589852:QAI590351 QKE589852:QKE590351 QUA589852:QUA590351 RDW589852:RDW590351 RNS589852:RNS590351 RXO589852:RXO590351 SHK589852:SHK590351 SRG589852:SRG590351 TBC589852:TBC590351 TKY589852:TKY590351 TUU589852:TUU590351 UEQ589852:UEQ590351 UOM589852:UOM590351 UYI589852:UYI590351 VIE589852:VIE590351 VSA589852:VSA590351 WBW589852:WBW590351 WLS589852:WLS590351 WVO589852:WVO590351 G655388:G655887 JC655388:JC655887 SY655388:SY655887 ACU655388:ACU655887 AMQ655388:AMQ655887 AWM655388:AWM655887 BGI655388:BGI655887 BQE655388:BQE655887 CAA655388:CAA655887 CJW655388:CJW655887 CTS655388:CTS655887 DDO655388:DDO655887 DNK655388:DNK655887 DXG655388:DXG655887 EHC655388:EHC655887 EQY655388:EQY655887 FAU655388:FAU655887 FKQ655388:FKQ655887 FUM655388:FUM655887 GEI655388:GEI655887 GOE655388:GOE655887 GYA655388:GYA655887 HHW655388:HHW655887 HRS655388:HRS655887 IBO655388:IBO655887 ILK655388:ILK655887 IVG655388:IVG655887 JFC655388:JFC655887 JOY655388:JOY655887 JYU655388:JYU655887 KIQ655388:KIQ655887 KSM655388:KSM655887 LCI655388:LCI655887 LME655388:LME655887 LWA655388:LWA655887 MFW655388:MFW655887 MPS655388:MPS655887 MZO655388:MZO655887 NJK655388:NJK655887 NTG655388:NTG655887 ODC655388:ODC655887 OMY655388:OMY655887 OWU655388:OWU655887 PGQ655388:PGQ655887 PQM655388:PQM655887 QAI655388:QAI655887 QKE655388:QKE655887 QUA655388:QUA655887 RDW655388:RDW655887 RNS655388:RNS655887 RXO655388:RXO655887 SHK655388:SHK655887 SRG655388:SRG655887 TBC655388:TBC655887 TKY655388:TKY655887 TUU655388:TUU655887 UEQ655388:UEQ655887 UOM655388:UOM655887 UYI655388:UYI655887 VIE655388:VIE655887 VSA655388:VSA655887 WBW655388:WBW655887 WLS655388:WLS655887 WVO655388:WVO655887 G720924:G721423 JC720924:JC721423 SY720924:SY721423 ACU720924:ACU721423 AMQ720924:AMQ721423 AWM720924:AWM721423 BGI720924:BGI721423 BQE720924:BQE721423 CAA720924:CAA721423 CJW720924:CJW721423 CTS720924:CTS721423 DDO720924:DDO721423 DNK720924:DNK721423 DXG720924:DXG721423 EHC720924:EHC721423 EQY720924:EQY721423 FAU720924:FAU721423 FKQ720924:FKQ721423 FUM720924:FUM721423 GEI720924:GEI721423 GOE720924:GOE721423 GYA720924:GYA721423 HHW720924:HHW721423 HRS720924:HRS721423 IBO720924:IBO721423 ILK720924:ILK721423 IVG720924:IVG721423 JFC720924:JFC721423 JOY720924:JOY721423 JYU720924:JYU721423 KIQ720924:KIQ721423 KSM720924:KSM721423 LCI720924:LCI721423 LME720924:LME721423 LWA720924:LWA721423 MFW720924:MFW721423 MPS720924:MPS721423 MZO720924:MZO721423 NJK720924:NJK721423 NTG720924:NTG721423 ODC720924:ODC721423 OMY720924:OMY721423 OWU720924:OWU721423 PGQ720924:PGQ721423 PQM720924:PQM721423 QAI720924:QAI721423 QKE720924:QKE721423 QUA720924:QUA721423 RDW720924:RDW721423 RNS720924:RNS721423 RXO720924:RXO721423 SHK720924:SHK721423 SRG720924:SRG721423 TBC720924:TBC721423 TKY720924:TKY721423 TUU720924:TUU721423 UEQ720924:UEQ721423 UOM720924:UOM721423 UYI720924:UYI721423 VIE720924:VIE721423 VSA720924:VSA721423 WBW720924:WBW721423 WLS720924:WLS721423 WVO720924:WVO721423 G786460:G786959 JC786460:JC786959 SY786460:SY786959 ACU786460:ACU786959 AMQ786460:AMQ786959 AWM786460:AWM786959 BGI786460:BGI786959 BQE786460:BQE786959 CAA786460:CAA786959 CJW786460:CJW786959 CTS786460:CTS786959 DDO786460:DDO786959 DNK786460:DNK786959 DXG786460:DXG786959 EHC786460:EHC786959 EQY786460:EQY786959 FAU786460:FAU786959 FKQ786460:FKQ786959 FUM786460:FUM786959 GEI786460:GEI786959 GOE786460:GOE786959 GYA786460:GYA786959 HHW786460:HHW786959 HRS786460:HRS786959 IBO786460:IBO786959 ILK786460:ILK786959 IVG786460:IVG786959 JFC786460:JFC786959 JOY786460:JOY786959 JYU786460:JYU786959 KIQ786460:KIQ786959 KSM786460:KSM786959 LCI786460:LCI786959 LME786460:LME786959 LWA786460:LWA786959 MFW786460:MFW786959 MPS786460:MPS786959 MZO786460:MZO786959 NJK786460:NJK786959 NTG786460:NTG786959 ODC786460:ODC786959 OMY786460:OMY786959 OWU786460:OWU786959 PGQ786460:PGQ786959 PQM786460:PQM786959 QAI786460:QAI786959 QKE786460:QKE786959 QUA786460:QUA786959 RDW786460:RDW786959 RNS786460:RNS786959 RXO786460:RXO786959 SHK786460:SHK786959 SRG786460:SRG786959 TBC786460:TBC786959 TKY786460:TKY786959 TUU786460:TUU786959 UEQ786460:UEQ786959 UOM786460:UOM786959 UYI786460:UYI786959 VIE786460:VIE786959 VSA786460:VSA786959 WBW786460:WBW786959 WLS786460:WLS786959 WVO786460:WVO786959 G851996:G852495 JC851996:JC852495 SY851996:SY852495 ACU851996:ACU852495 AMQ851996:AMQ852495 AWM851996:AWM852495 BGI851996:BGI852495 BQE851996:BQE852495 CAA851996:CAA852495 CJW851996:CJW852495 CTS851996:CTS852495 DDO851996:DDO852495 DNK851996:DNK852495 DXG851996:DXG852495 EHC851996:EHC852495 EQY851996:EQY852495 FAU851996:FAU852495 FKQ851996:FKQ852495 FUM851996:FUM852495 GEI851996:GEI852495 GOE851996:GOE852495 GYA851996:GYA852495 HHW851996:HHW852495 HRS851996:HRS852495 IBO851996:IBO852495 ILK851996:ILK852495 IVG851996:IVG852495 JFC851996:JFC852495 JOY851996:JOY852495 JYU851996:JYU852495 KIQ851996:KIQ852495 KSM851996:KSM852495 LCI851996:LCI852495 LME851996:LME852495 LWA851996:LWA852495 MFW851996:MFW852495 MPS851996:MPS852495 MZO851996:MZO852495 NJK851996:NJK852495 NTG851996:NTG852495 ODC851996:ODC852495 OMY851996:OMY852495 OWU851996:OWU852495 PGQ851996:PGQ852495 PQM851996:PQM852495 QAI851996:QAI852495 QKE851996:QKE852495 QUA851996:QUA852495 RDW851996:RDW852495 RNS851996:RNS852495 RXO851996:RXO852495 SHK851996:SHK852495 SRG851996:SRG852495 TBC851996:TBC852495 TKY851996:TKY852495 TUU851996:TUU852495 UEQ851996:UEQ852495 UOM851996:UOM852495 UYI851996:UYI852495 VIE851996:VIE852495 VSA851996:VSA852495 WBW851996:WBW852495 WLS851996:WLS852495 WVO851996:WVO852495 G917532:G918031 JC917532:JC918031 SY917532:SY918031 ACU917532:ACU918031 AMQ917532:AMQ918031 AWM917532:AWM918031 BGI917532:BGI918031 BQE917532:BQE918031 CAA917532:CAA918031 CJW917532:CJW918031 CTS917532:CTS918031 DDO917532:DDO918031 DNK917532:DNK918031 DXG917532:DXG918031 EHC917532:EHC918031 EQY917532:EQY918031 FAU917532:FAU918031 FKQ917532:FKQ918031 FUM917532:FUM918031 GEI917532:GEI918031 GOE917532:GOE918031 GYA917532:GYA918031 HHW917532:HHW918031 HRS917532:HRS918031 IBO917532:IBO918031 ILK917532:ILK918031 IVG917532:IVG918031 JFC917532:JFC918031 JOY917532:JOY918031 JYU917532:JYU918031 KIQ917532:KIQ918031 KSM917532:KSM918031 LCI917532:LCI918031 LME917532:LME918031 LWA917532:LWA918031 MFW917532:MFW918031 MPS917532:MPS918031 MZO917532:MZO918031 NJK917532:NJK918031 NTG917532:NTG918031 ODC917532:ODC918031 OMY917532:OMY918031 OWU917532:OWU918031 PGQ917532:PGQ918031 PQM917532:PQM918031 QAI917532:QAI918031 QKE917532:QKE918031 QUA917532:QUA918031 RDW917532:RDW918031 RNS917532:RNS918031 RXO917532:RXO918031 SHK917532:SHK918031 SRG917532:SRG918031 TBC917532:TBC918031 TKY917532:TKY918031 TUU917532:TUU918031 UEQ917532:UEQ918031 UOM917532:UOM918031 UYI917532:UYI918031 VIE917532:VIE918031 VSA917532:VSA918031 WBW917532:WBW918031 WLS917532:WLS918031 WVO917532:WVO918031 G983068:G983567 JC983068:JC983567 SY983068:SY983567 ACU983068:ACU983567 AMQ983068:AMQ983567 AWM983068:AWM983567 BGI983068:BGI983567 BQE983068:BQE983567 CAA983068:CAA983567 CJW983068:CJW983567 CTS983068:CTS983567 DDO983068:DDO983567 DNK983068:DNK983567 DXG983068:DXG983567 EHC983068:EHC983567 EQY983068:EQY983567 FAU983068:FAU983567 FKQ983068:FKQ983567 FUM983068:FUM983567 GEI983068:GEI983567 GOE983068:GOE983567 GYA983068:GYA983567 HHW983068:HHW983567 HRS983068:HRS983567 IBO983068:IBO983567 ILK983068:ILK983567 IVG983068:IVG983567 JFC983068:JFC983567 JOY983068:JOY983567 JYU983068:JYU983567 KIQ983068:KIQ983567 KSM983068:KSM983567 LCI983068:LCI983567 LME983068:LME983567 LWA983068:LWA983567 MFW983068:MFW983567 MPS983068:MPS983567 MZO983068:MZO983567 NJK983068:NJK983567 NTG983068:NTG983567 ODC983068:ODC983567 OMY983068:OMY983567 OWU983068:OWU983567 PGQ983068:PGQ983567 PQM983068:PQM983567 QAI983068:QAI983567 QKE983068:QKE983567 QUA983068:QUA983567 RDW983068:RDW983567 RNS983068:RNS983567 RXO983068:RXO983567 SHK983068:SHK983567 SRG983068:SRG983567 TBC983068:TBC983567 TKY983068:TKY983567 TUU983068:TUU983567 UEQ983068:UEQ983567 UOM983068:UOM983567 UYI983068:UYI983567 VIE983068:VIE983567 VSA983068:VSA983567 WBW983068:WBW983567 WLS983068:WLS983567 WVO983068:WVO983567" xr:uid="{00000000-0002-0000-0200-000003000000}">
      <formula1>$G$2:$G$15</formula1>
    </dataValidation>
    <dataValidation type="list" allowBlank="1" showInputMessage="1" showErrorMessage="1" sqref="F28:F527 JB28:JB527 SX28:SX527 ACT28:ACT527 AMP28:AMP527 AWL28:AWL527 BGH28:BGH527 BQD28:BQD527 BZZ28:BZZ527 CJV28:CJV527 CTR28:CTR527 DDN28:DDN527 DNJ28:DNJ527 DXF28:DXF527 EHB28:EHB527 EQX28:EQX527 FAT28:FAT527 FKP28:FKP527 FUL28:FUL527 GEH28:GEH527 GOD28:GOD527 GXZ28:GXZ527 HHV28:HHV527 HRR28:HRR527 IBN28:IBN527 ILJ28:ILJ527 IVF28:IVF527 JFB28:JFB527 JOX28:JOX527 JYT28:JYT527 KIP28:KIP527 KSL28:KSL527 LCH28:LCH527 LMD28:LMD527 LVZ28:LVZ527 MFV28:MFV527 MPR28:MPR527 MZN28:MZN527 NJJ28:NJJ527 NTF28:NTF527 ODB28:ODB527 OMX28:OMX527 OWT28:OWT527 PGP28:PGP527 PQL28:PQL527 QAH28:QAH527 QKD28:QKD527 QTZ28:QTZ527 RDV28:RDV527 RNR28:RNR527 RXN28:RXN527 SHJ28:SHJ527 SRF28:SRF527 TBB28:TBB527 TKX28:TKX527 TUT28:TUT527 UEP28:UEP527 UOL28:UOL527 UYH28:UYH527 VID28:VID527 VRZ28:VRZ527 WBV28:WBV527 WLR28:WLR527 WVN28:WVN527 F65564:F66063 JB65564:JB66063 SX65564:SX66063 ACT65564:ACT66063 AMP65564:AMP66063 AWL65564:AWL66063 BGH65564:BGH66063 BQD65564:BQD66063 BZZ65564:BZZ66063 CJV65564:CJV66063 CTR65564:CTR66063 DDN65564:DDN66063 DNJ65564:DNJ66063 DXF65564:DXF66063 EHB65564:EHB66063 EQX65564:EQX66063 FAT65564:FAT66063 FKP65564:FKP66063 FUL65564:FUL66063 GEH65564:GEH66063 GOD65564:GOD66063 GXZ65564:GXZ66063 HHV65564:HHV66063 HRR65564:HRR66063 IBN65564:IBN66063 ILJ65564:ILJ66063 IVF65564:IVF66063 JFB65564:JFB66063 JOX65564:JOX66063 JYT65564:JYT66063 KIP65564:KIP66063 KSL65564:KSL66063 LCH65564:LCH66063 LMD65564:LMD66063 LVZ65564:LVZ66063 MFV65564:MFV66063 MPR65564:MPR66063 MZN65564:MZN66063 NJJ65564:NJJ66063 NTF65564:NTF66063 ODB65564:ODB66063 OMX65564:OMX66063 OWT65564:OWT66063 PGP65564:PGP66063 PQL65564:PQL66063 QAH65564:QAH66063 QKD65564:QKD66063 QTZ65564:QTZ66063 RDV65564:RDV66063 RNR65564:RNR66063 RXN65564:RXN66063 SHJ65564:SHJ66063 SRF65564:SRF66063 TBB65564:TBB66063 TKX65564:TKX66063 TUT65564:TUT66063 UEP65564:UEP66063 UOL65564:UOL66063 UYH65564:UYH66063 VID65564:VID66063 VRZ65564:VRZ66063 WBV65564:WBV66063 WLR65564:WLR66063 WVN65564:WVN66063 F131100:F131599 JB131100:JB131599 SX131100:SX131599 ACT131100:ACT131599 AMP131100:AMP131599 AWL131100:AWL131599 BGH131100:BGH131599 BQD131100:BQD131599 BZZ131100:BZZ131599 CJV131100:CJV131599 CTR131100:CTR131599 DDN131100:DDN131599 DNJ131100:DNJ131599 DXF131100:DXF131599 EHB131100:EHB131599 EQX131100:EQX131599 FAT131100:FAT131599 FKP131100:FKP131599 FUL131100:FUL131599 GEH131100:GEH131599 GOD131100:GOD131599 GXZ131100:GXZ131599 HHV131100:HHV131599 HRR131100:HRR131599 IBN131100:IBN131599 ILJ131100:ILJ131599 IVF131100:IVF131599 JFB131100:JFB131599 JOX131100:JOX131599 JYT131100:JYT131599 KIP131100:KIP131599 KSL131100:KSL131599 LCH131100:LCH131599 LMD131100:LMD131599 LVZ131100:LVZ131599 MFV131100:MFV131599 MPR131100:MPR131599 MZN131100:MZN131599 NJJ131100:NJJ131599 NTF131100:NTF131599 ODB131100:ODB131599 OMX131100:OMX131599 OWT131100:OWT131599 PGP131100:PGP131599 PQL131100:PQL131599 QAH131100:QAH131599 QKD131100:QKD131599 QTZ131100:QTZ131599 RDV131100:RDV131599 RNR131100:RNR131599 RXN131100:RXN131599 SHJ131100:SHJ131599 SRF131100:SRF131599 TBB131100:TBB131599 TKX131100:TKX131599 TUT131100:TUT131599 UEP131100:UEP131599 UOL131100:UOL131599 UYH131100:UYH131599 VID131100:VID131599 VRZ131100:VRZ131599 WBV131100:WBV131599 WLR131100:WLR131599 WVN131100:WVN131599 F196636:F197135 JB196636:JB197135 SX196636:SX197135 ACT196636:ACT197135 AMP196636:AMP197135 AWL196636:AWL197135 BGH196636:BGH197135 BQD196636:BQD197135 BZZ196636:BZZ197135 CJV196636:CJV197135 CTR196636:CTR197135 DDN196636:DDN197135 DNJ196636:DNJ197135 DXF196636:DXF197135 EHB196636:EHB197135 EQX196636:EQX197135 FAT196636:FAT197135 FKP196636:FKP197135 FUL196636:FUL197135 GEH196636:GEH197135 GOD196636:GOD197135 GXZ196636:GXZ197135 HHV196636:HHV197135 HRR196636:HRR197135 IBN196636:IBN197135 ILJ196636:ILJ197135 IVF196636:IVF197135 JFB196636:JFB197135 JOX196636:JOX197135 JYT196636:JYT197135 KIP196636:KIP197135 KSL196636:KSL197135 LCH196636:LCH197135 LMD196636:LMD197135 LVZ196636:LVZ197135 MFV196636:MFV197135 MPR196636:MPR197135 MZN196636:MZN197135 NJJ196636:NJJ197135 NTF196636:NTF197135 ODB196636:ODB197135 OMX196636:OMX197135 OWT196636:OWT197135 PGP196636:PGP197135 PQL196636:PQL197135 QAH196636:QAH197135 QKD196636:QKD197135 QTZ196636:QTZ197135 RDV196636:RDV197135 RNR196636:RNR197135 RXN196636:RXN197135 SHJ196636:SHJ197135 SRF196636:SRF197135 TBB196636:TBB197135 TKX196636:TKX197135 TUT196636:TUT197135 UEP196636:UEP197135 UOL196636:UOL197135 UYH196636:UYH197135 VID196636:VID197135 VRZ196636:VRZ197135 WBV196636:WBV197135 WLR196636:WLR197135 WVN196636:WVN197135 F262172:F262671 JB262172:JB262671 SX262172:SX262671 ACT262172:ACT262671 AMP262172:AMP262671 AWL262172:AWL262671 BGH262172:BGH262671 BQD262172:BQD262671 BZZ262172:BZZ262671 CJV262172:CJV262671 CTR262172:CTR262671 DDN262172:DDN262671 DNJ262172:DNJ262671 DXF262172:DXF262671 EHB262172:EHB262671 EQX262172:EQX262671 FAT262172:FAT262671 FKP262172:FKP262671 FUL262172:FUL262671 GEH262172:GEH262671 GOD262172:GOD262671 GXZ262172:GXZ262671 HHV262172:HHV262671 HRR262172:HRR262671 IBN262172:IBN262671 ILJ262172:ILJ262671 IVF262172:IVF262671 JFB262172:JFB262671 JOX262172:JOX262671 JYT262172:JYT262671 KIP262172:KIP262671 KSL262172:KSL262671 LCH262172:LCH262671 LMD262172:LMD262671 LVZ262172:LVZ262671 MFV262172:MFV262671 MPR262172:MPR262671 MZN262172:MZN262671 NJJ262172:NJJ262671 NTF262172:NTF262671 ODB262172:ODB262671 OMX262172:OMX262671 OWT262172:OWT262671 PGP262172:PGP262671 PQL262172:PQL262671 QAH262172:QAH262671 QKD262172:QKD262671 QTZ262172:QTZ262671 RDV262172:RDV262671 RNR262172:RNR262671 RXN262172:RXN262671 SHJ262172:SHJ262671 SRF262172:SRF262671 TBB262172:TBB262671 TKX262172:TKX262671 TUT262172:TUT262671 UEP262172:UEP262671 UOL262172:UOL262671 UYH262172:UYH262671 VID262172:VID262671 VRZ262172:VRZ262671 WBV262172:WBV262671 WLR262172:WLR262671 WVN262172:WVN262671 F327708:F328207 JB327708:JB328207 SX327708:SX328207 ACT327708:ACT328207 AMP327708:AMP328207 AWL327708:AWL328207 BGH327708:BGH328207 BQD327708:BQD328207 BZZ327708:BZZ328207 CJV327708:CJV328207 CTR327708:CTR328207 DDN327708:DDN328207 DNJ327708:DNJ328207 DXF327708:DXF328207 EHB327708:EHB328207 EQX327708:EQX328207 FAT327708:FAT328207 FKP327708:FKP328207 FUL327708:FUL328207 GEH327708:GEH328207 GOD327708:GOD328207 GXZ327708:GXZ328207 HHV327708:HHV328207 HRR327708:HRR328207 IBN327708:IBN328207 ILJ327708:ILJ328207 IVF327708:IVF328207 JFB327708:JFB328207 JOX327708:JOX328207 JYT327708:JYT328207 KIP327708:KIP328207 KSL327708:KSL328207 LCH327708:LCH328207 LMD327708:LMD328207 LVZ327708:LVZ328207 MFV327708:MFV328207 MPR327708:MPR328207 MZN327708:MZN328207 NJJ327708:NJJ328207 NTF327708:NTF328207 ODB327708:ODB328207 OMX327708:OMX328207 OWT327708:OWT328207 PGP327708:PGP328207 PQL327708:PQL328207 QAH327708:QAH328207 QKD327708:QKD328207 QTZ327708:QTZ328207 RDV327708:RDV328207 RNR327708:RNR328207 RXN327708:RXN328207 SHJ327708:SHJ328207 SRF327708:SRF328207 TBB327708:TBB328207 TKX327708:TKX328207 TUT327708:TUT328207 UEP327708:UEP328207 UOL327708:UOL328207 UYH327708:UYH328207 VID327708:VID328207 VRZ327708:VRZ328207 WBV327708:WBV328207 WLR327708:WLR328207 WVN327708:WVN328207 F393244:F393743 JB393244:JB393743 SX393244:SX393743 ACT393244:ACT393743 AMP393244:AMP393743 AWL393244:AWL393743 BGH393244:BGH393743 BQD393244:BQD393743 BZZ393244:BZZ393743 CJV393244:CJV393743 CTR393244:CTR393743 DDN393244:DDN393743 DNJ393244:DNJ393743 DXF393244:DXF393743 EHB393244:EHB393743 EQX393244:EQX393743 FAT393244:FAT393743 FKP393244:FKP393743 FUL393244:FUL393743 GEH393244:GEH393743 GOD393244:GOD393743 GXZ393244:GXZ393743 HHV393244:HHV393743 HRR393244:HRR393743 IBN393244:IBN393743 ILJ393244:ILJ393743 IVF393244:IVF393743 JFB393244:JFB393743 JOX393244:JOX393743 JYT393244:JYT393743 KIP393244:KIP393743 KSL393244:KSL393743 LCH393244:LCH393743 LMD393244:LMD393743 LVZ393244:LVZ393743 MFV393244:MFV393743 MPR393244:MPR393743 MZN393244:MZN393743 NJJ393244:NJJ393743 NTF393244:NTF393743 ODB393244:ODB393743 OMX393244:OMX393743 OWT393244:OWT393743 PGP393244:PGP393743 PQL393244:PQL393743 QAH393244:QAH393743 QKD393244:QKD393743 QTZ393244:QTZ393743 RDV393244:RDV393743 RNR393244:RNR393743 RXN393244:RXN393743 SHJ393244:SHJ393743 SRF393244:SRF393743 TBB393244:TBB393743 TKX393244:TKX393743 TUT393244:TUT393743 UEP393244:UEP393743 UOL393244:UOL393743 UYH393244:UYH393743 VID393244:VID393743 VRZ393244:VRZ393743 WBV393244:WBV393743 WLR393244:WLR393743 WVN393244:WVN393743 F458780:F459279 JB458780:JB459279 SX458780:SX459279 ACT458780:ACT459279 AMP458780:AMP459279 AWL458780:AWL459279 BGH458780:BGH459279 BQD458780:BQD459279 BZZ458780:BZZ459279 CJV458780:CJV459279 CTR458780:CTR459279 DDN458780:DDN459279 DNJ458780:DNJ459279 DXF458780:DXF459279 EHB458780:EHB459279 EQX458780:EQX459279 FAT458780:FAT459279 FKP458780:FKP459279 FUL458780:FUL459279 GEH458780:GEH459279 GOD458780:GOD459279 GXZ458780:GXZ459279 HHV458780:HHV459279 HRR458780:HRR459279 IBN458780:IBN459279 ILJ458780:ILJ459279 IVF458780:IVF459279 JFB458780:JFB459279 JOX458780:JOX459279 JYT458780:JYT459279 KIP458780:KIP459279 KSL458780:KSL459279 LCH458780:LCH459279 LMD458780:LMD459279 LVZ458780:LVZ459279 MFV458780:MFV459279 MPR458780:MPR459279 MZN458780:MZN459279 NJJ458780:NJJ459279 NTF458780:NTF459279 ODB458780:ODB459279 OMX458780:OMX459279 OWT458780:OWT459279 PGP458780:PGP459279 PQL458780:PQL459279 QAH458780:QAH459279 QKD458780:QKD459279 QTZ458780:QTZ459279 RDV458780:RDV459279 RNR458780:RNR459279 RXN458780:RXN459279 SHJ458780:SHJ459279 SRF458780:SRF459279 TBB458780:TBB459279 TKX458780:TKX459279 TUT458780:TUT459279 UEP458780:UEP459279 UOL458780:UOL459279 UYH458780:UYH459279 VID458780:VID459279 VRZ458780:VRZ459279 WBV458780:WBV459279 WLR458780:WLR459279 WVN458780:WVN459279 F524316:F524815 JB524316:JB524815 SX524316:SX524815 ACT524316:ACT524815 AMP524316:AMP524815 AWL524316:AWL524815 BGH524316:BGH524815 BQD524316:BQD524815 BZZ524316:BZZ524815 CJV524316:CJV524815 CTR524316:CTR524815 DDN524316:DDN524815 DNJ524316:DNJ524815 DXF524316:DXF524815 EHB524316:EHB524815 EQX524316:EQX524815 FAT524316:FAT524815 FKP524316:FKP524815 FUL524316:FUL524815 GEH524316:GEH524815 GOD524316:GOD524815 GXZ524316:GXZ524815 HHV524316:HHV524815 HRR524316:HRR524815 IBN524316:IBN524815 ILJ524316:ILJ524815 IVF524316:IVF524815 JFB524316:JFB524815 JOX524316:JOX524815 JYT524316:JYT524815 KIP524316:KIP524815 KSL524316:KSL524815 LCH524316:LCH524815 LMD524316:LMD524815 LVZ524316:LVZ524815 MFV524316:MFV524815 MPR524316:MPR524815 MZN524316:MZN524815 NJJ524316:NJJ524815 NTF524316:NTF524815 ODB524316:ODB524815 OMX524316:OMX524815 OWT524316:OWT524815 PGP524316:PGP524815 PQL524316:PQL524815 QAH524316:QAH524815 QKD524316:QKD524815 QTZ524316:QTZ524815 RDV524316:RDV524815 RNR524316:RNR524815 RXN524316:RXN524815 SHJ524316:SHJ524815 SRF524316:SRF524815 TBB524316:TBB524815 TKX524316:TKX524815 TUT524316:TUT524815 UEP524316:UEP524815 UOL524316:UOL524815 UYH524316:UYH524815 VID524316:VID524815 VRZ524316:VRZ524815 WBV524316:WBV524815 WLR524316:WLR524815 WVN524316:WVN524815 F589852:F590351 JB589852:JB590351 SX589852:SX590351 ACT589852:ACT590351 AMP589852:AMP590351 AWL589852:AWL590351 BGH589852:BGH590351 BQD589852:BQD590351 BZZ589852:BZZ590351 CJV589852:CJV590351 CTR589852:CTR590351 DDN589852:DDN590351 DNJ589852:DNJ590351 DXF589852:DXF590351 EHB589852:EHB590351 EQX589852:EQX590351 FAT589852:FAT590351 FKP589852:FKP590351 FUL589852:FUL590351 GEH589852:GEH590351 GOD589852:GOD590351 GXZ589852:GXZ590351 HHV589852:HHV590351 HRR589852:HRR590351 IBN589852:IBN590351 ILJ589852:ILJ590351 IVF589852:IVF590351 JFB589852:JFB590351 JOX589852:JOX590351 JYT589852:JYT590351 KIP589852:KIP590351 KSL589852:KSL590351 LCH589852:LCH590351 LMD589852:LMD590351 LVZ589852:LVZ590351 MFV589852:MFV590351 MPR589852:MPR590351 MZN589852:MZN590351 NJJ589852:NJJ590351 NTF589852:NTF590351 ODB589852:ODB590351 OMX589852:OMX590351 OWT589852:OWT590351 PGP589852:PGP590351 PQL589852:PQL590351 QAH589852:QAH590351 QKD589852:QKD590351 QTZ589852:QTZ590351 RDV589852:RDV590351 RNR589852:RNR590351 RXN589852:RXN590351 SHJ589852:SHJ590351 SRF589852:SRF590351 TBB589852:TBB590351 TKX589852:TKX590351 TUT589852:TUT590351 UEP589852:UEP590351 UOL589852:UOL590351 UYH589852:UYH590351 VID589852:VID590351 VRZ589852:VRZ590351 WBV589852:WBV590351 WLR589852:WLR590351 WVN589852:WVN590351 F655388:F655887 JB655388:JB655887 SX655388:SX655887 ACT655388:ACT655887 AMP655388:AMP655887 AWL655388:AWL655887 BGH655388:BGH655887 BQD655388:BQD655887 BZZ655388:BZZ655887 CJV655388:CJV655887 CTR655388:CTR655887 DDN655388:DDN655887 DNJ655388:DNJ655887 DXF655388:DXF655887 EHB655388:EHB655887 EQX655388:EQX655887 FAT655388:FAT655887 FKP655388:FKP655887 FUL655388:FUL655887 GEH655388:GEH655887 GOD655388:GOD655887 GXZ655388:GXZ655887 HHV655388:HHV655887 HRR655388:HRR655887 IBN655388:IBN655887 ILJ655388:ILJ655887 IVF655388:IVF655887 JFB655388:JFB655887 JOX655388:JOX655887 JYT655388:JYT655887 KIP655388:KIP655887 KSL655388:KSL655887 LCH655388:LCH655887 LMD655388:LMD655887 LVZ655388:LVZ655887 MFV655388:MFV655887 MPR655388:MPR655887 MZN655388:MZN655887 NJJ655388:NJJ655887 NTF655388:NTF655887 ODB655388:ODB655887 OMX655388:OMX655887 OWT655388:OWT655887 PGP655388:PGP655887 PQL655388:PQL655887 QAH655388:QAH655887 QKD655388:QKD655887 QTZ655388:QTZ655887 RDV655388:RDV655887 RNR655388:RNR655887 RXN655388:RXN655887 SHJ655388:SHJ655887 SRF655388:SRF655887 TBB655388:TBB655887 TKX655388:TKX655887 TUT655388:TUT655887 UEP655388:UEP655887 UOL655388:UOL655887 UYH655388:UYH655887 VID655388:VID655887 VRZ655388:VRZ655887 WBV655388:WBV655887 WLR655388:WLR655887 WVN655388:WVN655887 F720924:F721423 JB720924:JB721423 SX720924:SX721423 ACT720924:ACT721423 AMP720924:AMP721423 AWL720924:AWL721423 BGH720924:BGH721423 BQD720924:BQD721423 BZZ720924:BZZ721423 CJV720924:CJV721423 CTR720924:CTR721423 DDN720924:DDN721423 DNJ720924:DNJ721423 DXF720924:DXF721423 EHB720924:EHB721423 EQX720924:EQX721423 FAT720924:FAT721423 FKP720924:FKP721423 FUL720924:FUL721423 GEH720924:GEH721423 GOD720924:GOD721423 GXZ720924:GXZ721423 HHV720924:HHV721423 HRR720924:HRR721423 IBN720924:IBN721423 ILJ720924:ILJ721423 IVF720924:IVF721423 JFB720924:JFB721423 JOX720924:JOX721423 JYT720924:JYT721423 KIP720924:KIP721423 KSL720924:KSL721423 LCH720924:LCH721423 LMD720924:LMD721423 LVZ720924:LVZ721423 MFV720924:MFV721423 MPR720924:MPR721423 MZN720924:MZN721423 NJJ720924:NJJ721423 NTF720924:NTF721423 ODB720924:ODB721423 OMX720924:OMX721423 OWT720924:OWT721423 PGP720924:PGP721423 PQL720924:PQL721423 QAH720924:QAH721423 QKD720924:QKD721423 QTZ720924:QTZ721423 RDV720924:RDV721423 RNR720924:RNR721423 RXN720924:RXN721423 SHJ720924:SHJ721423 SRF720924:SRF721423 TBB720924:TBB721423 TKX720924:TKX721423 TUT720924:TUT721423 UEP720924:UEP721423 UOL720924:UOL721423 UYH720924:UYH721423 VID720924:VID721423 VRZ720924:VRZ721423 WBV720924:WBV721423 WLR720924:WLR721423 WVN720924:WVN721423 F786460:F786959 JB786460:JB786959 SX786460:SX786959 ACT786460:ACT786959 AMP786460:AMP786959 AWL786460:AWL786959 BGH786460:BGH786959 BQD786460:BQD786959 BZZ786460:BZZ786959 CJV786460:CJV786959 CTR786460:CTR786959 DDN786460:DDN786959 DNJ786460:DNJ786959 DXF786460:DXF786959 EHB786460:EHB786959 EQX786460:EQX786959 FAT786460:FAT786959 FKP786460:FKP786959 FUL786460:FUL786959 GEH786460:GEH786959 GOD786460:GOD786959 GXZ786460:GXZ786959 HHV786460:HHV786959 HRR786460:HRR786959 IBN786460:IBN786959 ILJ786460:ILJ786959 IVF786460:IVF786959 JFB786460:JFB786959 JOX786460:JOX786959 JYT786460:JYT786959 KIP786460:KIP786959 KSL786460:KSL786959 LCH786460:LCH786959 LMD786460:LMD786959 LVZ786460:LVZ786959 MFV786460:MFV786959 MPR786460:MPR786959 MZN786460:MZN786959 NJJ786460:NJJ786959 NTF786460:NTF786959 ODB786460:ODB786959 OMX786460:OMX786959 OWT786460:OWT786959 PGP786460:PGP786959 PQL786460:PQL786959 QAH786460:QAH786959 QKD786460:QKD786959 QTZ786460:QTZ786959 RDV786460:RDV786959 RNR786460:RNR786959 RXN786460:RXN786959 SHJ786460:SHJ786959 SRF786460:SRF786959 TBB786460:TBB786959 TKX786460:TKX786959 TUT786460:TUT786959 UEP786460:UEP786959 UOL786460:UOL786959 UYH786460:UYH786959 VID786460:VID786959 VRZ786460:VRZ786959 WBV786460:WBV786959 WLR786460:WLR786959 WVN786460:WVN786959 F851996:F852495 JB851996:JB852495 SX851996:SX852495 ACT851996:ACT852495 AMP851996:AMP852495 AWL851996:AWL852495 BGH851996:BGH852495 BQD851996:BQD852495 BZZ851996:BZZ852495 CJV851996:CJV852495 CTR851996:CTR852495 DDN851996:DDN852495 DNJ851996:DNJ852495 DXF851996:DXF852495 EHB851996:EHB852495 EQX851996:EQX852495 FAT851996:FAT852495 FKP851996:FKP852495 FUL851996:FUL852495 GEH851996:GEH852495 GOD851996:GOD852495 GXZ851996:GXZ852495 HHV851996:HHV852495 HRR851996:HRR852495 IBN851996:IBN852495 ILJ851996:ILJ852495 IVF851996:IVF852495 JFB851996:JFB852495 JOX851996:JOX852495 JYT851996:JYT852495 KIP851996:KIP852495 KSL851996:KSL852495 LCH851996:LCH852495 LMD851996:LMD852495 LVZ851996:LVZ852495 MFV851996:MFV852495 MPR851996:MPR852495 MZN851996:MZN852495 NJJ851996:NJJ852495 NTF851996:NTF852495 ODB851996:ODB852495 OMX851996:OMX852495 OWT851996:OWT852495 PGP851996:PGP852495 PQL851996:PQL852495 QAH851996:QAH852495 QKD851996:QKD852495 QTZ851996:QTZ852495 RDV851996:RDV852495 RNR851996:RNR852495 RXN851996:RXN852495 SHJ851996:SHJ852495 SRF851996:SRF852495 TBB851996:TBB852495 TKX851996:TKX852495 TUT851996:TUT852495 UEP851996:UEP852495 UOL851996:UOL852495 UYH851996:UYH852495 VID851996:VID852495 VRZ851996:VRZ852495 WBV851996:WBV852495 WLR851996:WLR852495 WVN851996:WVN852495 F917532:F918031 JB917532:JB918031 SX917532:SX918031 ACT917532:ACT918031 AMP917532:AMP918031 AWL917532:AWL918031 BGH917532:BGH918031 BQD917532:BQD918031 BZZ917532:BZZ918031 CJV917532:CJV918031 CTR917532:CTR918031 DDN917532:DDN918031 DNJ917532:DNJ918031 DXF917532:DXF918031 EHB917532:EHB918031 EQX917532:EQX918031 FAT917532:FAT918031 FKP917532:FKP918031 FUL917532:FUL918031 GEH917532:GEH918031 GOD917532:GOD918031 GXZ917532:GXZ918031 HHV917532:HHV918031 HRR917532:HRR918031 IBN917532:IBN918031 ILJ917532:ILJ918031 IVF917532:IVF918031 JFB917532:JFB918031 JOX917532:JOX918031 JYT917532:JYT918031 KIP917532:KIP918031 KSL917532:KSL918031 LCH917532:LCH918031 LMD917532:LMD918031 LVZ917532:LVZ918031 MFV917532:MFV918031 MPR917532:MPR918031 MZN917532:MZN918031 NJJ917532:NJJ918031 NTF917532:NTF918031 ODB917532:ODB918031 OMX917532:OMX918031 OWT917532:OWT918031 PGP917532:PGP918031 PQL917532:PQL918031 QAH917532:QAH918031 QKD917532:QKD918031 QTZ917532:QTZ918031 RDV917532:RDV918031 RNR917532:RNR918031 RXN917532:RXN918031 SHJ917532:SHJ918031 SRF917532:SRF918031 TBB917532:TBB918031 TKX917532:TKX918031 TUT917532:TUT918031 UEP917532:UEP918031 UOL917532:UOL918031 UYH917532:UYH918031 VID917532:VID918031 VRZ917532:VRZ918031 WBV917532:WBV918031 WLR917532:WLR918031 WVN917532:WVN918031 F983068:F983567 JB983068:JB983567 SX983068:SX983567 ACT983068:ACT983567 AMP983068:AMP983567 AWL983068:AWL983567 BGH983068:BGH983567 BQD983068:BQD983567 BZZ983068:BZZ983567 CJV983068:CJV983567 CTR983068:CTR983567 DDN983068:DDN983567 DNJ983068:DNJ983567 DXF983068:DXF983567 EHB983068:EHB983567 EQX983068:EQX983567 FAT983068:FAT983567 FKP983068:FKP983567 FUL983068:FUL983567 GEH983068:GEH983567 GOD983068:GOD983567 GXZ983068:GXZ983567 HHV983068:HHV983567 HRR983068:HRR983567 IBN983068:IBN983567 ILJ983068:ILJ983567 IVF983068:IVF983567 JFB983068:JFB983567 JOX983068:JOX983567 JYT983068:JYT983567 KIP983068:KIP983567 KSL983068:KSL983567 LCH983068:LCH983567 LMD983068:LMD983567 LVZ983068:LVZ983567 MFV983068:MFV983567 MPR983068:MPR983567 MZN983068:MZN983567 NJJ983068:NJJ983567 NTF983068:NTF983567 ODB983068:ODB983567 OMX983068:OMX983567 OWT983068:OWT983567 PGP983068:PGP983567 PQL983068:PQL983567 QAH983068:QAH983567 QKD983068:QKD983567 QTZ983068:QTZ983567 RDV983068:RDV983567 RNR983068:RNR983567 RXN983068:RXN983567 SHJ983068:SHJ983567 SRF983068:SRF983567 TBB983068:TBB983567 TKX983068:TKX983567 TUT983068:TUT983567 UEP983068:UEP983567 UOL983068:UOL983567 UYH983068:UYH983567 VID983068:VID983567 VRZ983068:VRZ983567 WBV983068:WBV983567 WLR983068:WLR983567 WVN983068:WVN983567" xr:uid="{00000000-0002-0000-0200-000004000000}">
      <formula1>$F$2:$F$4</formula1>
    </dataValidation>
    <dataValidation type="list" allowBlank="1" showInputMessage="1" showErrorMessage="1" sqref="K28:K527 JG28:JG527 TC28:TC527 ACY28:ACY527 AMU28:AMU527 AWQ28:AWQ527 BGM28:BGM527 BQI28:BQI527 CAE28:CAE527 CKA28:CKA527 CTW28:CTW527 DDS28:DDS527 DNO28:DNO527 DXK28:DXK527 EHG28:EHG527 ERC28:ERC527 FAY28:FAY527 FKU28:FKU527 FUQ28:FUQ527 GEM28:GEM527 GOI28:GOI527 GYE28:GYE527 HIA28:HIA527 HRW28:HRW527 IBS28:IBS527 ILO28:ILO527 IVK28:IVK527 JFG28:JFG527 JPC28:JPC527 JYY28:JYY527 KIU28:KIU527 KSQ28:KSQ527 LCM28:LCM527 LMI28:LMI527 LWE28:LWE527 MGA28:MGA527 MPW28:MPW527 MZS28:MZS527 NJO28:NJO527 NTK28:NTK527 ODG28:ODG527 ONC28:ONC527 OWY28:OWY527 PGU28:PGU527 PQQ28:PQQ527 QAM28:QAM527 QKI28:QKI527 QUE28:QUE527 REA28:REA527 RNW28:RNW527 RXS28:RXS527 SHO28:SHO527 SRK28:SRK527 TBG28:TBG527 TLC28:TLC527 TUY28:TUY527 UEU28:UEU527 UOQ28:UOQ527 UYM28:UYM527 VII28:VII527 VSE28:VSE527 WCA28:WCA527 WLW28:WLW527 WVS28:WVS527 K65564:K66063 JG65564:JG66063 TC65564:TC66063 ACY65564:ACY66063 AMU65564:AMU66063 AWQ65564:AWQ66063 BGM65564:BGM66063 BQI65564:BQI66063 CAE65564:CAE66063 CKA65564:CKA66063 CTW65564:CTW66063 DDS65564:DDS66063 DNO65564:DNO66063 DXK65564:DXK66063 EHG65564:EHG66063 ERC65564:ERC66063 FAY65564:FAY66063 FKU65564:FKU66063 FUQ65564:FUQ66063 GEM65564:GEM66063 GOI65564:GOI66063 GYE65564:GYE66063 HIA65564:HIA66063 HRW65564:HRW66063 IBS65564:IBS66063 ILO65564:ILO66063 IVK65564:IVK66063 JFG65564:JFG66063 JPC65564:JPC66063 JYY65564:JYY66063 KIU65564:KIU66063 KSQ65564:KSQ66063 LCM65564:LCM66063 LMI65564:LMI66063 LWE65564:LWE66063 MGA65564:MGA66063 MPW65564:MPW66063 MZS65564:MZS66063 NJO65564:NJO66063 NTK65564:NTK66063 ODG65564:ODG66063 ONC65564:ONC66063 OWY65564:OWY66063 PGU65564:PGU66063 PQQ65564:PQQ66063 QAM65564:QAM66063 QKI65564:QKI66063 QUE65564:QUE66063 REA65564:REA66063 RNW65564:RNW66063 RXS65564:RXS66063 SHO65564:SHO66063 SRK65564:SRK66063 TBG65564:TBG66063 TLC65564:TLC66063 TUY65564:TUY66063 UEU65564:UEU66063 UOQ65564:UOQ66063 UYM65564:UYM66063 VII65564:VII66063 VSE65564:VSE66063 WCA65564:WCA66063 WLW65564:WLW66063 WVS65564:WVS66063 K131100:K131599 JG131100:JG131599 TC131100:TC131599 ACY131100:ACY131599 AMU131100:AMU131599 AWQ131100:AWQ131599 BGM131100:BGM131599 BQI131100:BQI131599 CAE131100:CAE131599 CKA131100:CKA131599 CTW131100:CTW131599 DDS131100:DDS131599 DNO131100:DNO131599 DXK131100:DXK131599 EHG131100:EHG131599 ERC131100:ERC131599 FAY131100:FAY131599 FKU131100:FKU131599 FUQ131100:FUQ131599 GEM131100:GEM131599 GOI131100:GOI131599 GYE131100:GYE131599 HIA131100:HIA131599 HRW131100:HRW131599 IBS131100:IBS131599 ILO131100:ILO131599 IVK131100:IVK131599 JFG131100:JFG131599 JPC131100:JPC131599 JYY131100:JYY131599 KIU131100:KIU131599 KSQ131100:KSQ131599 LCM131100:LCM131599 LMI131100:LMI131599 LWE131100:LWE131599 MGA131100:MGA131599 MPW131100:MPW131599 MZS131100:MZS131599 NJO131100:NJO131599 NTK131100:NTK131599 ODG131100:ODG131599 ONC131100:ONC131599 OWY131100:OWY131599 PGU131100:PGU131599 PQQ131100:PQQ131599 QAM131100:QAM131599 QKI131100:QKI131599 QUE131100:QUE131599 REA131100:REA131599 RNW131100:RNW131599 RXS131100:RXS131599 SHO131100:SHO131599 SRK131100:SRK131599 TBG131100:TBG131599 TLC131100:TLC131599 TUY131100:TUY131599 UEU131100:UEU131599 UOQ131100:UOQ131599 UYM131100:UYM131599 VII131100:VII131599 VSE131100:VSE131599 WCA131100:WCA131599 WLW131100:WLW131599 WVS131100:WVS131599 K196636:K197135 JG196636:JG197135 TC196636:TC197135 ACY196636:ACY197135 AMU196636:AMU197135 AWQ196636:AWQ197135 BGM196636:BGM197135 BQI196636:BQI197135 CAE196636:CAE197135 CKA196636:CKA197135 CTW196636:CTW197135 DDS196636:DDS197135 DNO196636:DNO197135 DXK196636:DXK197135 EHG196636:EHG197135 ERC196636:ERC197135 FAY196636:FAY197135 FKU196636:FKU197135 FUQ196636:FUQ197135 GEM196636:GEM197135 GOI196636:GOI197135 GYE196636:GYE197135 HIA196636:HIA197135 HRW196636:HRW197135 IBS196636:IBS197135 ILO196636:ILO197135 IVK196636:IVK197135 JFG196636:JFG197135 JPC196636:JPC197135 JYY196636:JYY197135 KIU196636:KIU197135 KSQ196636:KSQ197135 LCM196636:LCM197135 LMI196636:LMI197135 LWE196636:LWE197135 MGA196636:MGA197135 MPW196636:MPW197135 MZS196636:MZS197135 NJO196636:NJO197135 NTK196636:NTK197135 ODG196636:ODG197135 ONC196636:ONC197135 OWY196636:OWY197135 PGU196636:PGU197135 PQQ196636:PQQ197135 QAM196636:QAM197135 QKI196636:QKI197135 QUE196636:QUE197135 REA196636:REA197135 RNW196636:RNW197135 RXS196636:RXS197135 SHO196636:SHO197135 SRK196636:SRK197135 TBG196636:TBG197135 TLC196636:TLC197135 TUY196636:TUY197135 UEU196636:UEU197135 UOQ196636:UOQ197135 UYM196636:UYM197135 VII196636:VII197135 VSE196636:VSE197135 WCA196636:WCA197135 WLW196636:WLW197135 WVS196636:WVS197135 K262172:K262671 JG262172:JG262671 TC262172:TC262671 ACY262172:ACY262671 AMU262172:AMU262671 AWQ262172:AWQ262671 BGM262172:BGM262671 BQI262172:BQI262671 CAE262172:CAE262671 CKA262172:CKA262671 CTW262172:CTW262671 DDS262172:DDS262671 DNO262172:DNO262671 DXK262172:DXK262671 EHG262172:EHG262671 ERC262172:ERC262671 FAY262172:FAY262671 FKU262172:FKU262671 FUQ262172:FUQ262671 GEM262172:GEM262671 GOI262172:GOI262671 GYE262172:GYE262671 HIA262172:HIA262671 HRW262172:HRW262671 IBS262172:IBS262671 ILO262172:ILO262671 IVK262172:IVK262671 JFG262172:JFG262671 JPC262172:JPC262671 JYY262172:JYY262671 KIU262172:KIU262671 KSQ262172:KSQ262671 LCM262172:LCM262671 LMI262172:LMI262671 LWE262172:LWE262671 MGA262172:MGA262671 MPW262172:MPW262671 MZS262172:MZS262671 NJO262172:NJO262671 NTK262172:NTK262671 ODG262172:ODG262671 ONC262172:ONC262671 OWY262172:OWY262671 PGU262172:PGU262671 PQQ262172:PQQ262671 QAM262172:QAM262671 QKI262172:QKI262671 QUE262172:QUE262671 REA262172:REA262671 RNW262172:RNW262671 RXS262172:RXS262671 SHO262172:SHO262671 SRK262172:SRK262671 TBG262172:TBG262671 TLC262172:TLC262671 TUY262172:TUY262671 UEU262172:UEU262671 UOQ262172:UOQ262671 UYM262172:UYM262671 VII262172:VII262671 VSE262172:VSE262671 WCA262172:WCA262671 WLW262172:WLW262671 WVS262172:WVS262671 K327708:K328207 JG327708:JG328207 TC327708:TC328207 ACY327708:ACY328207 AMU327708:AMU328207 AWQ327708:AWQ328207 BGM327708:BGM328207 BQI327708:BQI328207 CAE327708:CAE328207 CKA327708:CKA328207 CTW327708:CTW328207 DDS327708:DDS328207 DNO327708:DNO328207 DXK327708:DXK328207 EHG327708:EHG328207 ERC327708:ERC328207 FAY327708:FAY328207 FKU327708:FKU328207 FUQ327708:FUQ328207 GEM327708:GEM328207 GOI327708:GOI328207 GYE327708:GYE328207 HIA327708:HIA328207 HRW327708:HRW328207 IBS327708:IBS328207 ILO327708:ILO328207 IVK327708:IVK328207 JFG327708:JFG328207 JPC327708:JPC328207 JYY327708:JYY328207 KIU327708:KIU328207 KSQ327708:KSQ328207 LCM327708:LCM328207 LMI327708:LMI328207 LWE327708:LWE328207 MGA327708:MGA328207 MPW327708:MPW328207 MZS327708:MZS328207 NJO327708:NJO328207 NTK327708:NTK328207 ODG327708:ODG328207 ONC327708:ONC328207 OWY327708:OWY328207 PGU327708:PGU328207 PQQ327708:PQQ328207 QAM327708:QAM328207 QKI327708:QKI328207 QUE327708:QUE328207 REA327708:REA328207 RNW327708:RNW328207 RXS327708:RXS328207 SHO327708:SHO328207 SRK327708:SRK328207 TBG327708:TBG328207 TLC327708:TLC328207 TUY327708:TUY328207 UEU327708:UEU328207 UOQ327708:UOQ328207 UYM327708:UYM328207 VII327708:VII328207 VSE327708:VSE328207 WCA327708:WCA328207 WLW327708:WLW328207 WVS327708:WVS328207 K393244:K393743 JG393244:JG393743 TC393244:TC393743 ACY393244:ACY393743 AMU393244:AMU393743 AWQ393244:AWQ393743 BGM393244:BGM393743 BQI393244:BQI393743 CAE393244:CAE393743 CKA393244:CKA393743 CTW393244:CTW393743 DDS393244:DDS393743 DNO393244:DNO393743 DXK393244:DXK393743 EHG393244:EHG393743 ERC393244:ERC393743 FAY393244:FAY393743 FKU393244:FKU393743 FUQ393244:FUQ393743 GEM393244:GEM393743 GOI393244:GOI393743 GYE393244:GYE393743 HIA393244:HIA393743 HRW393244:HRW393743 IBS393244:IBS393743 ILO393244:ILO393743 IVK393244:IVK393743 JFG393244:JFG393743 JPC393244:JPC393743 JYY393244:JYY393743 KIU393244:KIU393743 KSQ393244:KSQ393743 LCM393244:LCM393743 LMI393244:LMI393743 LWE393244:LWE393743 MGA393244:MGA393743 MPW393244:MPW393743 MZS393244:MZS393743 NJO393244:NJO393743 NTK393244:NTK393743 ODG393244:ODG393743 ONC393244:ONC393743 OWY393244:OWY393743 PGU393244:PGU393743 PQQ393244:PQQ393743 QAM393244:QAM393743 QKI393244:QKI393743 QUE393244:QUE393743 REA393244:REA393743 RNW393244:RNW393743 RXS393244:RXS393743 SHO393244:SHO393743 SRK393244:SRK393743 TBG393244:TBG393743 TLC393244:TLC393743 TUY393244:TUY393743 UEU393244:UEU393743 UOQ393244:UOQ393743 UYM393244:UYM393743 VII393244:VII393743 VSE393244:VSE393743 WCA393244:WCA393743 WLW393244:WLW393743 WVS393244:WVS393743 K458780:K459279 JG458780:JG459279 TC458780:TC459279 ACY458780:ACY459279 AMU458780:AMU459279 AWQ458780:AWQ459279 BGM458780:BGM459279 BQI458780:BQI459279 CAE458780:CAE459279 CKA458780:CKA459279 CTW458780:CTW459279 DDS458780:DDS459279 DNO458780:DNO459279 DXK458780:DXK459279 EHG458780:EHG459279 ERC458780:ERC459279 FAY458780:FAY459279 FKU458780:FKU459279 FUQ458780:FUQ459279 GEM458780:GEM459279 GOI458780:GOI459279 GYE458780:GYE459279 HIA458780:HIA459279 HRW458780:HRW459279 IBS458780:IBS459279 ILO458780:ILO459279 IVK458780:IVK459279 JFG458780:JFG459279 JPC458780:JPC459279 JYY458780:JYY459279 KIU458780:KIU459279 KSQ458780:KSQ459279 LCM458780:LCM459279 LMI458780:LMI459279 LWE458780:LWE459279 MGA458780:MGA459279 MPW458780:MPW459279 MZS458780:MZS459279 NJO458780:NJO459279 NTK458780:NTK459279 ODG458780:ODG459279 ONC458780:ONC459279 OWY458780:OWY459279 PGU458780:PGU459279 PQQ458780:PQQ459279 QAM458780:QAM459279 QKI458780:QKI459279 QUE458780:QUE459279 REA458780:REA459279 RNW458780:RNW459279 RXS458780:RXS459279 SHO458780:SHO459279 SRK458780:SRK459279 TBG458780:TBG459279 TLC458780:TLC459279 TUY458780:TUY459279 UEU458780:UEU459279 UOQ458780:UOQ459279 UYM458780:UYM459279 VII458780:VII459279 VSE458780:VSE459279 WCA458780:WCA459279 WLW458780:WLW459279 WVS458780:WVS459279 K524316:K524815 JG524316:JG524815 TC524316:TC524815 ACY524316:ACY524815 AMU524316:AMU524815 AWQ524316:AWQ524815 BGM524316:BGM524815 BQI524316:BQI524815 CAE524316:CAE524815 CKA524316:CKA524815 CTW524316:CTW524815 DDS524316:DDS524815 DNO524316:DNO524815 DXK524316:DXK524815 EHG524316:EHG524815 ERC524316:ERC524815 FAY524316:FAY524815 FKU524316:FKU524815 FUQ524316:FUQ524815 GEM524316:GEM524815 GOI524316:GOI524815 GYE524316:GYE524815 HIA524316:HIA524815 HRW524316:HRW524815 IBS524316:IBS524815 ILO524316:ILO524815 IVK524316:IVK524815 JFG524316:JFG524815 JPC524316:JPC524815 JYY524316:JYY524815 KIU524316:KIU524815 KSQ524316:KSQ524815 LCM524316:LCM524815 LMI524316:LMI524815 LWE524316:LWE524815 MGA524316:MGA524815 MPW524316:MPW524815 MZS524316:MZS524815 NJO524316:NJO524815 NTK524316:NTK524815 ODG524316:ODG524815 ONC524316:ONC524815 OWY524316:OWY524815 PGU524316:PGU524815 PQQ524316:PQQ524815 QAM524316:QAM524815 QKI524316:QKI524815 QUE524316:QUE524815 REA524316:REA524815 RNW524316:RNW524815 RXS524316:RXS524815 SHO524316:SHO524815 SRK524316:SRK524815 TBG524316:TBG524815 TLC524316:TLC524815 TUY524316:TUY524815 UEU524316:UEU524815 UOQ524316:UOQ524815 UYM524316:UYM524815 VII524316:VII524815 VSE524316:VSE524815 WCA524316:WCA524815 WLW524316:WLW524815 WVS524316:WVS524815 K589852:K590351 JG589852:JG590351 TC589852:TC590351 ACY589852:ACY590351 AMU589852:AMU590351 AWQ589852:AWQ590351 BGM589852:BGM590351 BQI589852:BQI590351 CAE589852:CAE590351 CKA589852:CKA590351 CTW589852:CTW590351 DDS589852:DDS590351 DNO589852:DNO590351 DXK589852:DXK590351 EHG589852:EHG590351 ERC589852:ERC590351 FAY589852:FAY590351 FKU589852:FKU590351 FUQ589852:FUQ590351 GEM589852:GEM590351 GOI589852:GOI590351 GYE589852:GYE590351 HIA589852:HIA590351 HRW589852:HRW590351 IBS589852:IBS590351 ILO589852:ILO590351 IVK589852:IVK590351 JFG589852:JFG590351 JPC589852:JPC590351 JYY589852:JYY590351 KIU589852:KIU590351 KSQ589852:KSQ590351 LCM589852:LCM590351 LMI589852:LMI590351 LWE589852:LWE590351 MGA589852:MGA590351 MPW589852:MPW590351 MZS589852:MZS590351 NJO589852:NJO590351 NTK589852:NTK590351 ODG589852:ODG590351 ONC589852:ONC590351 OWY589852:OWY590351 PGU589852:PGU590351 PQQ589852:PQQ590351 QAM589852:QAM590351 QKI589852:QKI590351 QUE589852:QUE590351 REA589852:REA590351 RNW589852:RNW590351 RXS589852:RXS590351 SHO589852:SHO590351 SRK589852:SRK590351 TBG589852:TBG590351 TLC589852:TLC590351 TUY589852:TUY590351 UEU589852:UEU590351 UOQ589852:UOQ590351 UYM589852:UYM590351 VII589852:VII590351 VSE589852:VSE590351 WCA589852:WCA590351 WLW589852:WLW590351 WVS589852:WVS590351 K655388:K655887 JG655388:JG655887 TC655388:TC655887 ACY655388:ACY655887 AMU655388:AMU655887 AWQ655388:AWQ655887 BGM655388:BGM655887 BQI655388:BQI655887 CAE655388:CAE655887 CKA655388:CKA655887 CTW655388:CTW655887 DDS655388:DDS655887 DNO655388:DNO655887 DXK655388:DXK655887 EHG655388:EHG655887 ERC655388:ERC655887 FAY655388:FAY655887 FKU655388:FKU655887 FUQ655388:FUQ655887 GEM655388:GEM655887 GOI655388:GOI655887 GYE655388:GYE655887 HIA655388:HIA655887 HRW655388:HRW655887 IBS655388:IBS655887 ILO655388:ILO655887 IVK655388:IVK655887 JFG655388:JFG655887 JPC655388:JPC655887 JYY655388:JYY655887 KIU655388:KIU655887 KSQ655388:KSQ655887 LCM655388:LCM655887 LMI655388:LMI655887 LWE655388:LWE655887 MGA655388:MGA655887 MPW655388:MPW655887 MZS655388:MZS655887 NJO655388:NJO655887 NTK655388:NTK655887 ODG655388:ODG655887 ONC655388:ONC655887 OWY655388:OWY655887 PGU655388:PGU655887 PQQ655388:PQQ655887 QAM655388:QAM655887 QKI655388:QKI655887 QUE655388:QUE655887 REA655388:REA655887 RNW655388:RNW655887 RXS655388:RXS655887 SHO655388:SHO655887 SRK655388:SRK655887 TBG655388:TBG655887 TLC655388:TLC655887 TUY655388:TUY655887 UEU655388:UEU655887 UOQ655388:UOQ655887 UYM655388:UYM655887 VII655388:VII655887 VSE655388:VSE655887 WCA655388:WCA655887 WLW655388:WLW655887 WVS655388:WVS655887 K720924:K721423 JG720924:JG721423 TC720924:TC721423 ACY720924:ACY721423 AMU720924:AMU721423 AWQ720924:AWQ721423 BGM720924:BGM721423 BQI720924:BQI721423 CAE720924:CAE721423 CKA720924:CKA721423 CTW720924:CTW721423 DDS720924:DDS721423 DNO720924:DNO721423 DXK720924:DXK721423 EHG720924:EHG721423 ERC720924:ERC721423 FAY720924:FAY721423 FKU720924:FKU721423 FUQ720924:FUQ721423 GEM720924:GEM721423 GOI720924:GOI721423 GYE720924:GYE721423 HIA720924:HIA721423 HRW720924:HRW721423 IBS720924:IBS721423 ILO720924:ILO721423 IVK720924:IVK721423 JFG720924:JFG721423 JPC720924:JPC721423 JYY720924:JYY721423 KIU720924:KIU721423 KSQ720924:KSQ721423 LCM720924:LCM721423 LMI720924:LMI721423 LWE720924:LWE721423 MGA720924:MGA721423 MPW720924:MPW721423 MZS720924:MZS721423 NJO720924:NJO721423 NTK720924:NTK721423 ODG720924:ODG721423 ONC720924:ONC721423 OWY720924:OWY721423 PGU720924:PGU721423 PQQ720924:PQQ721423 QAM720924:QAM721423 QKI720924:QKI721423 QUE720924:QUE721423 REA720924:REA721423 RNW720924:RNW721423 RXS720924:RXS721423 SHO720924:SHO721423 SRK720924:SRK721423 TBG720924:TBG721423 TLC720924:TLC721423 TUY720924:TUY721423 UEU720924:UEU721423 UOQ720924:UOQ721423 UYM720924:UYM721423 VII720924:VII721423 VSE720924:VSE721423 WCA720924:WCA721423 WLW720924:WLW721423 WVS720924:WVS721423 K786460:K786959 JG786460:JG786959 TC786460:TC786959 ACY786460:ACY786959 AMU786460:AMU786959 AWQ786460:AWQ786959 BGM786460:BGM786959 BQI786460:BQI786959 CAE786460:CAE786959 CKA786460:CKA786959 CTW786460:CTW786959 DDS786460:DDS786959 DNO786460:DNO786959 DXK786460:DXK786959 EHG786460:EHG786959 ERC786460:ERC786959 FAY786460:FAY786959 FKU786460:FKU786959 FUQ786460:FUQ786959 GEM786460:GEM786959 GOI786460:GOI786959 GYE786460:GYE786959 HIA786460:HIA786959 HRW786460:HRW786959 IBS786460:IBS786959 ILO786460:ILO786959 IVK786460:IVK786959 JFG786460:JFG786959 JPC786460:JPC786959 JYY786460:JYY786959 KIU786460:KIU786959 KSQ786460:KSQ786959 LCM786460:LCM786959 LMI786460:LMI786959 LWE786460:LWE786959 MGA786460:MGA786959 MPW786460:MPW786959 MZS786460:MZS786959 NJO786460:NJO786959 NTK786460:NTK786959 ODG786460:ODG786959 ONC786460:ONC786959 OWY786460:OWY786959 PGU786460:PGU786959 PQQ786460:PQQ786959 QAM786460:QAM786959 QKI786460:QKI786959 QUE786460:QUE786959 REA786460:REA786959 RNW786460:RNW786959 RXS786460:RXS786959 SHO786460:SHO786959 SRK786460:SRK786959 TBG786460:TBG786959 TLC786460:TLC786959 TUY786460:TUY786959 UEU786460:UEU786959 UOQ786460:UOQ786959 UYM786460:UYM786959 VII786460:VII786959 VSE786460:VSE786959 WCA786460:WCA786959 WLW786460:WLW786959 WVS786460:WVS786959 K851996:K852495 JG851996:JG852495 TC851996:TC852495 ACY851996:ACY852495 AMU851996:AMU852495 AWQ851996:AWQ852495 BGM851996:BGM852495 BQI851996:BQI852495 CAE851996:CAE852495 CKA851996:CKA852495 CTW851996:CTW852495 DDS851996:DDS852495 DNO851996:DNO852495 DXK851996:DXK852495 EHG851996:EHG852495 ERC851996:ERC852495 FAY851996:FAY852495 FKU851996:FKU852495 FUQ851996:FUQ852495 GEM851996:GEM852495 GOI851996:GOI852495 GYE851996:GYE852495 HIA851996:HIA852495 HRW851996:HRW852495 IBS851996:IBS852495 ILO851996:ILO852495 IVK851996:IVK852495 JFG851996:JFG852495 JPC851996:JPC852495 JYY851996:JYY852495 KIU851996:KIU852495 KSQ851996:KSQ852495 LCM851996:LCM852495 LMI851996:LMI852495 LWE851996:LWE852495 MGA851996:MGA852495 MPW851996:MPW852495 MZS851996:MZS852495 NJO851996:NJO852495 NTK851996:NTK852495 ODG851996:ODG852495 ONC851996:ONC852495 OWY851996:OWY852495 PGU851996:PGU852495 PQQ851996:PQQ852495 QAM851996:QAM852495 QKI851996:QKI852495 QUE851996:QUE852495 REA851996:REA852495 RNW851996:RNW852495 RXS851996:RXS852495 SHO851996:SHO852495 SRK851996:SRK852495 TBG851996:TBG852495 TLC851996:TLC852495 TUY851996:TUY852495 UEU851996:UEU852495 UOQ851996:UOQ852495 UYM851996:UYM852495 VII851996:VII852495 VSE851996:VSE852495 WCA851996:WCA852495 WLW851996:WLW852495 WVS851996:WVS852495 K917532:K918031 JG917532:JG918031 TC917532:TC918031 ACY917532:ACY918031 AMU917532:AMU918031 AWQ917532:AWQ918031 BGM917532:BGM918031 BQI917532:BQI918031 CAE917532:CAE918031 CKA917532:CKA918031 CTW917532:CTW918031 DDS917532:DDS918031 DNO917532:DNO918031 DXK917532:DXK918031 EHG917532:EHG918031 ERC917532:ERC918031 FAY917532:FAY918031 FKU917532:FKU918031 FUQ917532:FUQ918031 GEM917532:GEM918031 GOI917532:GOI918031 GYE917532:GYE918031 HIA917532:HIA918031 HRW917532:HRW918031 IBS917532:IBS918031 ILO917532:ILO918031 IVK917532:IVK918031 JFG917532:JFG918031 JPC917532:JPC918031 JYY917532:JYY918031 KIU917532:KIU918031 KSQ917532:KSQ918031 LCM917532:LCM918031 LMI917532:LMI918031 LWE917532:LWE918031 MGA917532:MGA918031 MPW917532:MPW918031 MZS917532:MZS918031 NJO917532:NJO918031 NTK917532:NTK918031 ODG917532:ODG918031 ONC917532:ONC918031 OWY917532:OWY918031 PGU917532:PGU918031 PQQ917532:PQQ918031 QAM917532:QAM918031 QKI917532:QKI918031 QUE917532:QUE918031 REA917532:REA918031 RNW917532:RNW918031 RXS917532:RXS918031 SHO917532:SHO918031 SRK917532:SRK918031 TBG917532:TBG918031 TLC917532:TLC918031 TUY917532:TUY918031 UEU917532:UEU918031 UOQ917532:UOQ918031 UYM917532:UYM918031 VII917532:VII918031 VSE917532:VSE918031 WCA917532:WCA918031 WLW917532:WLW918031 WVS917532:WVS918031 K983068:K983567 JG983068:JG983567 TC983068:TC983567 ACY983068:ACY983567 AMU983068:AMU983567 AWQ983068:AWQ983567 BGM983068:BGM983567 BQI983068:BQI983567 CAE983068:CAE983567 CKA983068:CKA983567 CTW983068:CTW983567 DDS983068:DDS983567 DNO983068:DNO983567 DXK983068:DXK983567 EHG983068:EHG983567 ERC983068:ERC983567 FAY983068:FAY983567 FKU983068:FKU983567 FUQ983068:FUQ983567 GEM983068:GEM983567 GOI983068:GOI983567 GYE983068:GYE983567 HIA983068:HIA983567 HRW983068:HRW983567 IBS983068:IBS983567 ILO983068:ILO983567 IVK983068:IVK983567 JFG983068:JFG983567 JPC983068:JPC983567 JYY983068:JYY983567 KIU983068:KIU983567 KSQ983068:KSQ983567 LCM983068:LCM983567 LMI983068:LMI983567 LWE983068:LWE983567 MGA983068:MGA983567 MPW983068:MPW983567 MZS983068:MZS983567 NJO983068:NJO983567 NTK983068:NTK983567 ODG983068:ODG983567 ONC983068:ONC983567 OWY983068:OWY983567 PGU983068:PGU983567 PQQ983068:PQQ983567 QAM983068:QAM983567 QKI983068:QKI983567 QUE983068:QUE983567 REA983068:REA983567 RNW983068:RNW983567 RXS983068:RXS983567 SHO983068:SHO983567 SRK983068:SRK983567 TBG983068:TBG983567 TLC983068:TLC983567 TUY983068:TUY983567 UEU983068:UEU983567 UOQ983068:UOQ983567 UYM983068:UYM983567 VII983068:VII983567 VSE983068:VSE983567 WCA983068:WCA983567 WLW983068:WLW983567 WVS983068:WVS983567" xr:uid="{00000000-0002-0000-0200-000005000000}">
      <formula1>$K$2:$K$8</formula1>
    </dataValidation>
    <dataValidation type="list" allowBlank="1" showInputMessage="1" showErrorMessage="1" sqref="O28:O527 JK28:JK527 TG28:TG527 ADC28:ADC527 AMY28:AMY527 AWU28:AWU527 BGQ28:BGQ527 BQM28:BQM527 CAI28:CAI527 CKE28:CKE527 CUA28:CUA527 DDW28:DDW527 DNS28:DNS527 DXO28:DXO527 EHK28:EHK527 ERG28:ERG527 FBC28:FBC527 FKY28:FKY527 FUU28:FUU527 GEQ28:GEQ527 GOM28:GOM527 GYI28:GYI527 HIE28:HIE527 HSA28:HSA527 IBW28:IBW527 ILS28:ILS527 IVO28:IVO527 JFK28:JFK527 JPG28:JPG527 JZC28:JZC527 KIY28:KIY527 KSU28:KSU527 LCQ28:LCQ527 LMM28:LMM527 LWI28:LWI527 MGE28:MGE527 MQA28:MQA527 MZW28:MZW527 NJS28:NJS527 NTO28:NTO527 ODK28:ODK527 ONG28:ONG527 OXC28:OXC527 PGY28:PGY527 PQU28:PQU527 QAQ28:QAQ527 QKM28:QKM527 QUI28:QUI527 REE28:REE527 ROA28:ROA527 RXW28:RXW527 SHS28:SHS527 SRO28:SRO527 TBK28:TBK527 TLG28:TLG527 TVC28:TVC527 UEY28:UEY527 UOU28:UOU527 UYQ28:UYQ527 VIM28:VIM527 VSI28:VSI527 WCE28:WCE527 WMA28:WMA527 WVW28:WVW527 O65564:O66063 JK65564:JK66063 TG65564:TG66063 ADC65564:ADC66063 AMY65564:AMY66063 AWU65564:AWU66063 BGQ65564:BGQ66063 BQM65564:BQM66063 CAI65564:CAI66063 CKE65564:CKE66063 CUA65564:CUA66063 DDW65564:DDW66063 DNS65564:DNS66063 DXO65564:DXO66063 EHK65564:EHK66063 ERG65564:ERG66063 FBC65564:FBC66063 FKY65564:FKY66063 FUU65564:FUU66063 GEQ65564:GEQ66063 GOM65564:GOM66063 GYI65564:GYI66063 HIE65564:HIE66063 HSA65564:HSA66063 IBW65564:IBW66063 ILS65564:ILS66063 IVO65564:IVO66063 JFK65564:JFK66063 JPG65564:JPG66063 JZC65564:JZC66063 KIY65564:KIY66063 KSU65564:KSU66063 LCQ65564:LCQ66063 LMM65564:LMM66063 LWI65564:LWI66063 MGE65564:MGE66063 MQA65564:MQA66063 MZW65564:MZW66063 NJS65564:NJS66063 NTO65564:NTO66063 ODK65564:ODK66063 ONG65564:ONG66063 OXC65564:OXC66063 PGY65564:PGY66063 PQU65564:PQU66063 QAQ65564:QAQ66063 QKM65564:QKM66063 QUI65564:QUI66063 REE65564:REE66063 ROA65564:ROA66063 RXW65564:RXW66063 SHS65564:SHS66063 SRO65564:SRO66063 TBK65564:TBK66063 TLG65564:TLG66063 TVC65564:TVC66063 UEY65564:UEY66063 UOU65564:UOU66063 UYQ65564:UYQ66063 VIM65564:VIM66063 VSI65564:VSI66063 WCE65564:WCE66063 WMA65564:WMA66063 WVW65564:WVW66063 O131100:O131599 JK131100:JK131599 TG131100:TG131599 ADC131100:ADC131599 AMY131100:AMY131599 AWU131100:AWU131599 BGQ131100:BGQ131599 BQM131100:BQM131599 CAI131100:CAI131599 CKE131100:CKE131599 CUA131100:CUA131599 DDW131100:DDW131599 DNS131100:DNS131599 DXO131100:DXO131599 EHK131100:EHK131599 ERG131100:ERG131599 FBC131100:FBC131599 FKY131100:FKY131599 FUU131100:FUU131599 GEQ131100:GEQ131599 GOM131100:GOM131599 GYI131100:GYI131599 HIE131100:HIE131599 HSA131100:HSA131599 IBW131100:IBW131599 ILS131100:ILS131599 IVO131100:IVO131599 JFK131100:JFK131599 JPG131100:JPG131599 JZC131100:JZC131599 KIY131100:KIY131599 KSU131100:KSU131599 LCQ131100:LCQ131599 LMM131100:LMM131599 LWI131100:LWI131599 MGE131100:MGE131599 MQA131100:MQA131599 MZW131100:MZW131599 NJS131100:NJS131599 NTO131100:NTO131599 ODK131100:ODK131599 ONG131100:ONG131599 OXC131100:OXC131599 PGY131100:PGY131599 PQU131100:PQU131599 QAQ131100:QAQ131599 QKM131100:QKM131599 QUI131100:QUI131599 REE131100:REE131599 ROA131100:ROA131599 RXW131100:RXW131599 SHS131100:SHS131599 SRO131100:SRO131599 TBK131100:TBK131599 TLG131100:TLG131599 TVC131100:TVC131599 UEY131100:UEY131599 UOU131100:UOU131599 UYQ131100:UYQ131599 VIM131100:VIM131599 VSI131100:VSI131599 WCE131100:WCE131599 WMA131100:WMA131599 WVW131100:WVW131599 O196636:O197135 JK196636:JK197135 TG196636:TG197135 ADC196636:ADC197135 AMY196636:AMY197135 AWU196636:AWU197135 BGQ196636:BGQ197135 BQM196636:BQM197135 CAI196636:CAI197135 CKE196636:CKE197135 CUA196636:CUA197135 DDW196636:DDW197135 DNS196636:DNS197135 DXO196636:DXO197135 EHK196636:EHK197135 ERG196636:ERG197135 FBC196636:FBC197135 FKY196636:FKY197135 FUU196636:FUU197135 GEQ196636:GEQ197135 GOM196636:GOM197135 GYI196636:GYI197135 HIE196636:HIE197135 HSA196636:HSA197135 IBW196636:IBW197135 ILS196636:ILS197135 IVO196636:IVO197135 JFK196636:JFK197135 JPG196636:JPG197135 JZC196636:JZC197135 KIY196636:KIY197135 KSU196636:KSU197135 LCQ196636:LCQ197135 LMM196636:LMM197135 LWI196636:LWI197135 MGE196636:MGE197135 MQA196636:MQA197135 MZW196636:MZW197135 NJS196636:NJS197135 NTO196636:NTO197135 ODK196636:ODK197135 ONG196636:ONG197135 OXC196636:OXC197135 PGY196636:PGY197135 PQU196636:PQU197135 QAQ196636:QAQ197135 QKM196636:QKM197135 QUI196636:QUI197135 REE196636:REE197135 ROA196636:ROA197135 RXW196636:RXW197135 SHS196636:SHS197135 SRO196636:SRO197135 TBK196636:TBK197135 TLG196636:TLG197135 TVC196636:TVC197135 UEY196636:UEY197135 UOU196636:UOU197135 UYQ196636:UYQ197135 VIM196636:VIM197135 VSI196636:VSI197135 WCE196636:WCE197135 WMA196636:WMA197135 WVW196636:WVW197135 O262172:O262671 JK262172:JK262671 TG262172:TG262671 ADC262172:ADC262671 AMY262172:AMY262671 AWU262172:AWU262671 BGQ262172:BGQ262671 BQM262172:BQM262671 CAI262172:CAI262671 CKE262172:CKE262671 CUA262172:CUA262671 DDW262172:DDW262671 DNS262172:DNS262671 DXO262172:DXO262671 EHK262172:EHK262671 ERG262172:ERG262671 FBC262172:FBC262671 FKY262172:FKY262671 FUU262172:FUU262671 GEQ262172:GEQ262671 GOM262172:GOM262671 GYI262172:GYI262671 HIE262172:HIE262671 HSA262172:HSA262671 IBW262172:IBW262671 ILS262172:ILS262671 IVO262172:IVO262671 JFK262172:JFK262671 JPG262172:JPG262671 JZC262172:JZC262671 KIY262172:KIY262671 KSU262172:KSU262671 LCQ262172:LCQ262671 LMM262172:LMM262671 LWI262172:LWI262671 MGE262172:MGE262671 MQA262172:MQA262671 MZW262172:MZW262671 NJS262172:NJS262671 NTO262172:NTO262671 ODK262172:ODK262671 ONG262172:ONG262671 OXC262172:OXC262671 PGY262172:PGY262671 PQU262172:PQU262671 QAQ262172:QAQ262671 QKM262172:QKM262671 QUI262172:QUI262671 REE262172:REE262671 ROA262172:ROA262671 RXW262172:RXW262671 SHS262172:SHS262671 SRO262172:SRO262671 TBK262172:TBK262671 TLG262172:TLG262671 TVC262172:TVC262671 UEY262172:UEY262671 UOU262172:UOU262671 UYQ262172:UYQ262671 VIM262172:VIM262671 VSI262172:VSI262671 WCE262172:WCE262671 WMA262172:WMA262671 WVW262172:WVW262671 O327708:O328207 JK327708:JK328207 TG327708:TG328207 ADC327708:ADC328207 AMY327708:AMY328207 AWU327708:AWU328207 BGQ327708:BGQ328207 BQM327708:BQM328207 CAI327708:CAI328207 CKE327708:CKE328207 CUA327708:CUA328207 DDW327708:DDW328207 DNS327708:DNS328207 DXO327708:DXO328207 EHK327708:EHK328207 ERG327708:ERG328207 FBC327708:FBC328207 FKY327708:FKY328207 FUU327708:FUU328207 GEQ327708:GEQ328207 GOM327708:GOM328207 GYI327708:GYI328207 HIE327708:HIE328207 HSA327708:HSA328207 IBW327708:IBW328207 ILS327708:ILS328207 IVO327708:IVO328207 JFK327708:JFK328207 JPG327708:JPG328207 JZC327708:JZC328207 KIY327708:KIY328207 KSU327708:KSU328207 LCQ327708:LCQ328207 LMM327708:LMM328207 LWI327708:LWI328207 MGE327708:MGE328207 MQA327708:MQA328207 MZW327708:MZW328207 NJS327708:NJS328207 NTO327708:NTO328207 ODK327708:ODK328207 ONG327708:ONG328207 OXC327708:OXC328207 PGY327708:PGY328207 PQU327708:PQU328207 QAQ327708:QAQ328207 QKM327708:QKM328207 QUI327708:QUI328207 REE327708:REE328207 ROA327708:ROA328207 RXW327708:RXW328207 SHS327708:SHS328207 SRO327708:SRO328207 TBK327708:TBK328207 TLG327708:TLG328207 TVC327708:TVC328207 UEY327708:UEY328207 UOU327708:UOU328207 UYQ327708:UYQ328207 VIM327708:VIM328207 VSI327708:VSI328207 WCE327708:WCE328207 WMA327708:WMA328207 WVW327708:WVW328207 O393244:O393743 JK393244:JK393743 TG393244:TG393743 ADC393244:ADC393743 AMY393244:AMY393743 AWU393244:AWU393743 BGQ393244:BGQ393743 BQM393244:BQM393743 CAI393244:CAI393743 CKE393244:CKE393743 CUA393244:CUA393743 DDW393244:DDW393743 DNS393244:DNS393743 DXO393244:DXO393743 EHK393244:EHK393743 ERG393244:ERG393743 FBC393244:FBC393743 FKY393244:FKY393743 FUU393244:FUU393743 GEQ393244:GEQ393743 GOM393244:GOM393743 GYI393244:GYI393743 HIE393244:HIE393743 HSA393244:HSA393743 IBW393244:IBW393743 ILS393244:ILS393743 IVO393244:IVO393743 JFK393244:JFK393743 JPG393244:JPG393743 JZC393244:JZC393743 KIY393244:KIY393743 KSU393244:KSU393743 LCQ393244:LCQ393743 LMM393244:LMM393743 LWI393244:LWI393743 MGE393244:MGE393743 MQA393244:MQA393743 MZW393244:MZW393743 NJS393244:NJS393743 NTO393244:NTO393743 ODK393244:ODK393743 ONG393244:ONG393743 OXC393244:OXC393743 PGY393244:PGY393743 PQU393244:PQU393743 QAQ393244:QAQ393743 QKM393244:QKM393743 QUI393244:QUI393743 REE393244:REE393743 ROA393244:ROA393743 RXW393244:RXW393743 SHS393244:SHS393743 SRO393244:SRO393743 TBK393244:TBK393743 TLG393244:TLG393743 TVC393244:TVC393743 UEY393244:UEY393743 UOU393244:UOU393743 UYQ393244:UYQ393743 VIM393244:VIM393743 VSI393244:VSI393743 WCE393244:WCE393743 WMA393244:WMA393743 WVW393244:WVW393743 O458780:O459279 JK458780:JK459279 TG458780:TG459279 ADC458780:ADC459279 AMY458780:AMY459279 AWU458780:AWU459279 BGQ458780:BGQ459279 BQM458780:BQM459279 CAI458780:CAI459279 CKE458780:CKE459279 CUA458780:CUA459279 DDW458780:DDW459279 DNS458780:DNS459279 DXO458780:DXO459279 EHK458780:EHK459279 ERG458780:ERG459279 FBC458780:FBC459279 FKY458780:FKY459279 FUU458780:FUU459279 GEQ458780:GEQ459279 GOM458780:GOM459279 GYI458780:GYI459279 HIE458780:HIE459279 HSA458780:HSA459279 IBW458780:IBW459279 ILS458780:ILS459279 IVO458780:IVO459279 JFK458780:JFK459279 JPG458780:JPG459279 JZC458780:JZC459279 KIY458780:KIY459279 KSU458780:KSU459279 LCQ458780:LCQ459279 LMM458780:LMM459279 LWI458780:LWI459279 MGE458780:MGE459279 MQA458780:MQA459279 MZW458780:MZW459279 NJS458780:NJS459279 NTO458780:NTO459279 ODK458780:ODK459279 ONG458780:ONG459279 OXC458780:OXC459279 PGY458780:PGY459279 PQU458780:PQU459279 QAQ458780:QAQ459279 QKM458780:QKM459279 QUI458780:QUI459279 REE458780:REE459279 ROA458780:ROA459279 RXW458780:RXW459279 SHS458780:SHS459279 SRO458780:SRO459279 TBK458780:TBK459279 TLG458780:TLG459279 TVC458780:TVC459279 UEY458780:UEY459279 UOU458780:UOU459279 UYQ458780:UYQ459279 VIM458780:VIM459279 VSI458780:VSI459279 WCE458780:WCE459279 WMA458780:WMA459279 WVW458780:WVW459279 O524316:O524815 JK524316:JK524815 TG524316:TG524815 ADC524316:ADC524815 AMY524316:AMY524815 AWU524316:AWU524815 BGQ524316:BGQ524815 BQM524316:BQM524815 CAI524316:CAI524815 CKE524316:CKE524815 CUA524316:CUA524815 DDW524316:DDW524815 DNS524316:DNS524815 DXO524316:DXO524815 EHK524316:EHK524815 ERG524316:ERG524815 FBC524316:FBC524815 FKY524316:FKY524815 FUU524316:FUU524815 GEQ524316:GEQ524815 GOM524316:GOM524815 GYI524316:GYI524815 HIE524316:HIE524815 HSA524316:HSA524815 IBW524316:IBW524815 ILS524316:ILS524815 IVO524316:IVO524815 JFK524316:JFK524815 JPG524316:JPG524815 JZC524316:JZC524815 KIY524316:KIY524815 KSU524316:KSU524815 LCQ524316:LCQ524815 LMM524316:LMM524815 LWI524316:LWI524815 MGE524316:MGE524815 MQA524316:MQA524815 MZW524316:MZW524815 NJS524316:NJS524815 NTO524316:NTO524815 ODK524316:ODK524815 ONG524316:ONG524815 OXC524316:OXC524815 PGY524316:PGY524815 PQU524316:PQU524815 QAQ524316:QAQ524815 QKM524316:QKM524815 QUI524316:QUI524815 REE524316:REE524815 ROA524316:ROA524815 RXW524316:RXW524815 SHS524316:SHS524815 SRO524316:SRO524815 TBK524316:TBK524815 TLG524316:TLG524815 TVC524316:TVC524815 UEY524316:UEY524815 UOU524316:UOU524815 UYQ524316:UYQ524815 VIM524316:VIM524815 VSI524316:VSI524815 WCE524316:WCE524815 WMA524316:WMA524815 WVW524316:WVW524815 O589852:O590351 JK589852:JK590351 TG589852:TG590351 ADC589852:ADC590351 AMY589852:AMY590351 AWU589852:AWU590351 BGQ589852:BGQ590351 BQM589852:BQM590351 CAI589852:CAI590351 CKE589852:CKE590351 CUA589852:CUA590351 DDW589852:DDW590351 DNS589852:DNS590351 DXO589852:DXO590351 EHK589852:EHK590351 ERG589852:ERG590351 FBC589852:FBC590351 FKY589852:FKY590351 FUU589852:FUU590351 GEQ589852:GEQ590351 GOM589852:GOM590351 GYI589852:GYI590351 HIE589852:HIE590351 HSA589852:HSA590351 IBW589852:IBW590351 ILS589852:ILS590351 IVO589852:IVO590351 JFK589852:JFK590351 JPG589852:JPG590351 JZC589852:JZC590351 KIY589852:KIY590351 KSU589852:KSU590351 LCQ589852:LCQ590351 LMM589852:LMM590351 LWI589852:LWI590351 MGE589852:MGE590351 MQA589852:MQA590351 MZW589852:MZW590351 NJS589852:NJS590351 NTO589852:NTO590351 ODK589852:ODK590351 ONG589852:ONG590351 OXC589852:OXC590351 PGY589852:PGY590351 PQU589852:PQU590351 QAQ589852:QAQ590351 QKM589852:QKM590351 QUI589852:QUI590351 REE589852:REE590351 ROA589852:ROA590351 RXW589852:RXW590351 SHS589852:SHS590351 SRO589852:SRO590351 TBK589852:TBK590351 TLG589852:TLG590351 TVC589852:TVC590351 UEY589852:UEY590351 UOU589852:UOU590351 UYQ589852:UYQ590351 VIM589852:VIM590351 VSI589852:VSI590351 WCE589852:WCE590351 WMA589852:WMA590351 WVW589852:WVW590351 O655388:O655887 JK655388:JK655887 TG655388:TG655887 ADC655388:ADC655887 AMY655388:AMY655887 AWU655388:AWU655887 BGQ655388:BGQ655887 BQM655388:BQM655887 CAI655388:CAI655887 CKE655388:CKE655887 CUA655388:CUA655887 DDW655388:DDW655887 DNS655388:DNS655887 DXO655388:DXO655887 EHK655388:EHK655887 ERG655388:ERG655887 FBC655388:FBC655887 FKY655388:FKY655887 FUU655388:FUU655887 GEQ655388:GEQ655887 GOM655388:GOM655887 GYI655388:GYI655887 HIE655388:HIE655887 HSA655388:HSA655887 IBW655388:IBW655887 ILS655388:ILS655887 IVO655388:IVO655887 JFK655388:JFK655887 JPG655388:JPG655887 JZC655388:JZC655887 KIY655388:KIY655887 KSU655388:KSU655887 LCQ655388:LCQ655887 LMM655388:LMM655887 LWI655388:LWI655887 MGE655388:MGE655887 MQA655388:MQA655887 MZW655388:MZW655887 NJS655388:NJS655887 NTO655388:NTO655887 ODK655388:ODK655887 ONG655388:ONG655887 OXC655388:OXC655887 PGY655388:PGY655887 PQU655388:PQU655887 QAQ655388:QAQ655887 QKM655388:QKM655887 QUI655388:QUI655887 REE655388:REE655887 ROA655388:ROA655887 RXW655388:RXW655887 SHS655388:SHS655887 SRO655388:SRO655887 TBK655388:TBK655887 TLG655388:TLG655887 TVC655388:TVC655887 UEY655388:UEY655887 UOU655388:UOU655887 UYQ655388:UYQ655887 VIM655388:VIM655887 VSI655388:VSI655887 WCE655388:WCE655887 WMA655388:WMA655887 WVW655388:WVW655887 O720924:O721423 JK720924:JK721423 TG720924:TG721423 ADC720924:ADC721423 AMY720924:AMY721423 AWU720924:AWU721423 BGQ720924:BGQ721423 BQM720924:BQM721423 CAI720924:CAI721423 CKE720924:CKE721423 CUA720924:CUA721423 DDW720924:DDW721423 DNS720924:DNS721423 DXO720924:DXO721423 EHK720924:EHK721423 ERG720924:ERG721423 FBC720924:FBC721423 FKY720924:FKY721423 FUU720924:FUU721423 GEQ720924:GEQ721423 GOM720924:GOM721423 GYI720924:GYI721423 HIE720924:HIE721423 HSA720924:HSA721423 IBW720924:IBW721423 ILS720924:ILS721423 IVO720924:IVO721423 JFK720924:JFK721423 JPG720924:JPG721423 JZC720924:JZC721423 KIY720924:KIY721423 KSU720924:KSU721423 LCQ720924:LCQ721423 LMM720924:LMM721423 LWI720924:LWI721423 MGE720924:MGE721423 MQA720924:MQA721423 MZW720924:MZW721423 NJS720924:NJS721423 NTO720924:NTO721423 ODK720924:ODK721423 ONG720924:ONG721423 OXC720924:OXC721423 PGY720924:PGY721423 PQU720924:PQU721423 QAQ720924:QAQ721423 QKM720924:QKM721423 QUI720924:QUI721423 REE720924:REE721423 ROA720924:ROA721423 RXW720924:RXW721423 SHS720924:SHS721423 SRO720924:SRO721423 TBK720924:TBK721423 TLG720924:TLG721423 TVC720924:TVC721423 UEY720924:UEY721423 UOU720924:UOU721423 UYQ720924:UYQ721423 VIM720924:VIM721423 VSI720924:VSI721423 WCE720924:WCE721423 WMA720924:WMA721423 WVW720924:WVW721423 O786460:O786959 JK786460:JK786959 TG786460:TG786959 ADC786460:ADC786959 AMY786460:AMY786959 AWU786460:AWU786959 BGQ786460:BGQ786959 BQM786460:BQM786959 CAI786460:CAI786959 CKE786460:CKE786959 CUA786460:CUA786959 DDW786460:DDW786959 DNS786460:DNS786959 DXO786460:DXO786959 EHK786460:EHK786959 ERG786460:ERG786959 FBC786460:FBC786959 FKY786460:FKY786959 FUU786460:FUU786959 GEQ786460:GEQ786959 GOM786460:GOM786959 GYI786460:GYI786959 HIE786460:HIE786959 HSA786460:HSA786959 IBW786460:IBW786959 ILS786460:ILS786959 IVO786460:IVO786959 JFK786460:JFK786959 JPG786460:JPG786959 JZC786460:JZC786959 KIY786460:KIY786959 KSU786460:KSU786959 LCQ786460:LCQ786959 LMM786460:LMM786959 LWI786460:LWI786959 MGE786460:MGE786959 MQA786460:MQA786959 MZW786460:MZW786959 NJS786460:NJS786959 NTO786460:NTO786959 ODK786460:ODK786959 ONG786460:ONG786959 OXC786460:OXC786959 PGY786460:PGY786959 PQU786460:PQU786959 QAQ786460:QAQ786959 QKM786460:QKM786959 QUI786460:QUI786959 REE786460:REE786959 ROA786460:ROA786959 RXW786460:RXW786959 SHS786460:SHS786959 SRO786460:SRO786959 TBK786460:TBK786959 TLG786460:TLG786959 TVC786460:TVC786959 UEY786460:UEY786959 UOU786460:UOU786959 UYQ786460:UYQ786959 VIM786460:VIM786959 VSI786460:VSI786959 WCE786460:WCE786959 WMA786460:WMA786959 WVW786460:WVW786959 O851996:O852495 JK851996:JK852495 TG851996:TG852495 ADC851996:ADC852495 AMY851996:AMY852495 AWU851996:AWU852495 BGQ851996:BGQ852495 BQM851996:BQM852495 CAI851996:CAI852495 CKE851996:CKE852495 CUA851996:CUA852495 DDW851996:DDW852495 DNS851996:DNS852495 DXO851996:DXO852495 EHK851996:EHK852495 ERG851996:ERG852495 FBC851996:FBC852495 FKY851996:FKY852495 FUU851996:FUU852495 GEQ851996:GEQ852495 GOM851996:GOM852495 GYI851996:GYI852495 HIE851996:HIE852495 HSA851996:HSA852495 IBW851996:IBW852495 ILS851996:ILS852495 IVO851996:IVO852495 JFK851996:JFK852495 JPG851996:JPG852495 JZC851996:JZC852495 KIY851996:KIY852495 KSU851996:KSU852495 LCQ851996:LCQ852495 LMM851996:LMM852495 LWI851996:LWI852495 MGE851996:MGE852495 MQA851996:MQA852495 MZW851996:MZW852495 NJS851996:NJS852495 NTO851996:NTO852495 ODK851996:ODK852495 ONG851996:ONG852495 OXC851996:OXC852495 PGY851996:PGY852495 PQU851996:PQU852495 QAQ851996:QAQ852495 QKM851996:QKM852495 QUI851996:QUI852495 REE851996:REE852495 ROA851996:ROA852495 RXW851996:RXW852495 SHS851996:SHS852495 SRO851996:SRO852495 TBK851996:TBK852495 TLG851996:TLG852495 TVC851996:TVC852495 UEY851996:UEY852495 UOU851996:UOU852495 UYQ851996:UYQ852495 VIM851996:VIM852495 VSI851996:VSI852495 WCE851996:WCE852495 WMA851996:WMA852495 WVW851996:WVW852495 O917532:O918031 JK917532:JK918031 TG917532:TG918031 ADC917532:ADC918031 AMY917532:AMY918031 AWU917532:AWU918031 BGQ917532:BGQ918031 BQM917532:BQM918031 CAI917532:CAI918031 CKE917532:CKE918031 CUA917532:CUA918031 DDW917532:DDW918031 DNS917532:DNS918031 DXO917532:DXO918031 EHK917532:EHK918031 ERG917532:ERG918031 FBC917532:FBC918031 FKY917532:FKY918031 FUU917532:FUU918031 GEQ917532:GEQ918031 GOM917532:GOM918031 GYI917532:GYI918031 HIE917532:HIE918031 HSA917532:HSA918031 IBW917532:IBW918031 ILS917532:ILS918031 IVO917532:IVO918031 JFK917532:JFK918031 JPG917532:JPG918031 JZC917532:JZC918031 KIY917532:KIY918031 KSU917532:KSU918031 LCQ917532:LCQ918031 LMM917532:LMM918031 LWI917532:LWI918031 MGE917532:MGE918031 MQA917532:MQA918031 MZW917532:MZW918031 NJS917532:NJS918031 NTO917532:NTO918031 ODK917532:ODK918031 ONG917532:ONG918031 OXC917532:OXC918031 PGY917532:PGY918031 PQU917532:PQU918031 QAQ917532:QAQ918031 QKM917532:QKM918031 QUI917532:QUI918031 REE917532:REE918031 ROA917532:ROA918031 RXW917532:RXW918031 SHS917532:SHS918031 SRO917532:SRO918031 TBK917532:TBK918031 TLG917532:TLG918031 TVC917532:TVC918031 UEY917532:UEY918031 UOU917532:UOU918031 UYQ917532:UYQ918031 VIM917532:VIM918031 VSI917532:VSI918031 WCE917532:WCE918031 WMA917532:WMA918031 WVW917532:WVW918031 O983068:O983567 JK983068:JK983567 TG983068:TG983567 ADC983068:ADC983567 AMY983068:AMY983567 AWU983068:AWU983567 BGQ983068:BGQ983567 BQM983068:BQM983567 CAI983068:CAI983567 CKE983068:CKE983567 CUA983068:CUA983567 DDW983068:DDW983567 DNS983068:DNS983567 DXO983068:DXO983567 EHK983068:EHK983567 ERG983068:ERG983567 FBC983068:FBC983567 FKY983068:FKY983567 FUU983068:FUU983567 GEQ983068:GEQ983567 GOM983068:GOM983567 GYI983068:GYI983567 HIE983068:HIE983567 HSA983068:HSA983567 IBW983068:IBW983567 ILS983068:ILS983567 IVO983068:IVO983567 JFK983068:JFK983567 JPG983068:JPG983567 JZC983068:JZC983567 KIY983068:KIY983567 KSU983068:KSU983567 LCQ983068:LCQ983567 LMM983068:LMM983567 LWI983068:LWI983567 MGE983068:MGE983567 MQA983068:MQA983567 MZW983068:MZW983567 NJS983068:NJS983567 NTO983068:NTO983567 ODK983068:ODK983567 ONG983068:ONG983567 OXC983068:OXC983567 PGY983068:PGY983567 PQU983068:PQU983567 QAQ983068:QAQ983567 QKM983068:QKM983567 QUI983068:QUI983567 REE983068:REE983567 ROA983068:ROA983567 RXW983068:RXW983567 SHS983068:SHS983567 SRO983068:SRO983567 TBK983068:TBK983567 TLG983068:TLG983567 TVC983068:TVC983567 UEY983068:UEY983567 UOU983068:UOU983567 UYQ983068:UYQ983567 VIM983068:VIM983567 VSI983068:VSI983567 WCE983068:WCE983567 WMA983068:WMA983567 WVW983068:WVW983567" xr:uid="{00000000-0002-0000-0200-000006000000}">
      <formula1>$O$2:$O$11</formula1>
    </dataValidation>
    <dataValidation type="list" allowBlank="1" showInputMessage="1" showErrorMessage="1" sqref="N28:N527 JJ28:JJ527 TF28:TF527 ADB28:ADB527 AMX28:AMX527 AWT28:AWT527 BGP28:BGP527 BQL28:BQL527 CAH28:CAH527 CKD28:CKD527 CTZ28:CTZ527 DDV28:DDV527 DNR28:DNR527 DXN28:DXN527 EHJ28:EHJ527 ERF28:ERF527 FBB28:FBB527 FKX28:FKX527 FUT28:FUT527 GEP28:GEP527 GOL28:GOL527 GYH28:GYH527 HID28:HID527 HRZ28:HRZ527 IBV28:IBV527 ILR28:ILR527 IVN28:IVN527 JFJ28:JFJ527 JPF28:JPF527 JZB28:JZB527 KIX28:KIX527 KST28:KST527 LCP28:LCP527 LML28:LML527 LWH28:LWH527 MGD28:MGD527 MPZ28:MPZ527 MZV28:MZV527 NJR28:NJR527 NTN28:NTN527 ODJ28:ODJ527 ONF28:ONF527 OXB28:OXB527 PGX28:PGX527 PQT28:PQT527 QAP28:QAP527 QKL28:QKL527 QUH28:QUH527 RED28:RED527 RNZ28:RNZ527 RXV28:RXV527 SHR28:SHR527 SRN28:SRN527 TBJ28:TBJ527 TLF28:TLF527 TVB28:TVB527 UEX28:UEX527 UOT28:UOT527 UYP28:UYP527 VIL28:VIL527 VSH28:VSH527 WCD28:WCD527 WLZ28:WLZ527 WVV28:WVV527 N65564:N66063 JJ65564:JJ66063 TF65564:TF66063 ADB65564:ADB66063 AMX65564:AMX66063 AWT65564:AWT66063 BGP65564:BGP66063 BQL65564:BQL66063 CAH65564:CAH66063 CKD65564:CKD66063 CTZ65564:CTZ66063 DDV65564:DDV66063 DNR65564:DNR66063 DXN65564:DXN66063 EHJ65564:EHJ66063 ERF65564:ERF66063 FBB65564:FBB66063 FKX65564:FKX66063 FUT65564:FUT66063 GEP65564:GEP66063 GOL65564:GOL66063 GYH65564:GYH66063 HID65564:HID66063 HRZ65564:HRZ66063 IBV65564:IBV66063 ILR65564:ILR66063 IVN65564:IVN66063 JFJ65564:JFJ66063 JPF65564:JPF66063 JZB65564:JZB66063 KIX65564:KIX66063 KST65564:KST66063 LCP65564:LCP66063 LML65564:LML66063 LWH65564:LWH66063 MGD65564:MGD66063 MPZ65564:MPZ66063 MZV65564:MZV66063 NJR65564:NJR66063 NTN65564:NTN66063 ODJ65564:ODJ66063 ONF65564:ONF66063 OXB65564:OXB66063 PGX65564:PGX66063 PQT65564:PQT66063 QAP65564:QAP66063 QKL65564:QKL66063 QUH65564:QUH66063 RED65564:RED66063 RNZ65564:RNZ66063 RXV65564:RXV66063 SHR65564:SHR66063 SRN65564:SRN66063 TBJ65564:TBJ66063 TLF65564:TLF66063 TVB65564:TVB66063 UEX65564:UEX66063 UOT65564:UOT66063 UYP65564:UYP66063 VIL65564:VIL66063 VSH65564:VSH66063 WCD65564:WCD66063 WLZ65564:WLZ66063 WVV65564:WVV66063 N131100:N131599 JJ131100:JJ131599 TF131100:TF131599 ADB131100:ADB131599 AMX131100:AMX131599 AWT131100:AWT131599 BGP131100:BGP131599 BQL131100:BQL131599 CAH131100:CAH131599 CKD131100:CKD131599 CTZ131100:CTZ131599 DDV131100:DDV131599 DNR131100:DNR131599 DXN131100:DXN131599 EHJ131100:EHJ131599 ERF131100:ERF131599 FBB131100:FBB131599 FKX131100:FKX131599 FUT131100:FUT131599 GEP131100:GEP131599 GOL131100:GOL131599 GYH131100:GYH131599 HID131100:HID131599 HRZ131100:HRZ131599 IBV131100:IBV131599 ILR131100:ILR131599 IVN131100:IVN131599 JFJ131100:JFJ131599 JPF131100:JPF131599 JZB131100:JZB131599 KIX131100:KIX131599 KST131100:KST131599 LCP131100:LCP131599 LML131100:LML131599 LWH131100:LWH131599 MGD131100:MGD131599 MPZ131100:MPZ131599 MZV131100:MZV131599 NJR131100:NJR131599 NTN131100:NTN131599 ODJ131100:ODJ131599 ONF131100:ONF131599 OXB131100:OXB131599 PGX131100:PGX131599 PQT131100:PQT131599 QAP131100:QAP131599 QKL131100:QKL131599 QUH131100:QUH131599 RED131100:RED131599 RNZ131100:RNZ131599 RXV131100:RXV131599 SHR131100:SHR131599 SRN131100:SRN131599 TBJ131100:TBJ131599 TLF131100:TLF131599 TVB131100:TVB131599 UEX131100:UEX131599 UOT131100:UOT131599 UYP131100:UYP131599 VIL131100:VIL131599 VSH131100:VSH131599 WCD131100:WCD131599 WLZ131100:WLZ131599 WVV131100:WVV131599 N196636:N197135 JJ196636:JJ197135 TF196636:TF197135 ADB196636:ADB197135 AMX196636:AMX197135 AWT196636:AWT197135 BGP196636:BGP197135 BQL196636:BQL197135 CAH196636:CAH197135 CKD196636:CKD197135 CTZ196636:CTZ197135 DDV196636:DDV197135 DNR196636:DNR197135 DXN196636:DXN197135 EHJ196636:EHJ197135 ERF196636:ERF197135 FBB196636:FBB197135 FKX196636:FKX197135 FUT196636:FUT197135 GEP196636:GEP197135 GOL196636:GOL197135 GYH196636:GYH197135 HID196636:HID197135 HRZ196636:HRZ197135 IBV196636:IBV197135 ILR196636:ILR197135 IVN196636:IVN197135 JFJ196636:JFJ197135 JPF196636:JPF197135 JZB196636:JZB197135 KIX196636:KIX197135 KST196636:KST197135 LCP196636:LCP197135 LML196636:LML197135 LWH196636:LWH197135 MGD196636:MGD197135 MPZ196636:MPZ197135 MZV196636:MZV197135 NJR196636:NJR197135 NTN196636:NTN197135 ODJ196636:ODJ197135 ONF196636:ONF197135 OXB196636:OXB197135 PGX196636:PGX197135 PQT196636:PQT197135 QAP196636:QAP197135 QKL196636:QKL197135 QUH196636:QUH197135 RED196636:RED197135 RNZ196636:RNZ197135 RXV196636:RXV197135 SHR196636:SHR197135 SRN196636:SRN197135 TBJ196636:TBJ197135 TLF196636:TLF197135 TVB196636:TVB197135 UEX196636:UEX197135 UOT196636:UOT197135 UYP196636:UYP197135 VIL196636:VIL197135 VSH196636:VSH197135 WCD196636:WCD197135 WLZ196636:WLZ197135 WVV196636:WVV197135 N262172:N262671 JJ262172:JJ262671 TF262172:TF262671 ADB262172:ADB262671 AMX262172:AMX262671 AWT262172:AWT262671 BGP262172:BGP262671 BQL262172:BQL262671 CAH262172:CAH262671 CKD262172:CKD262671 CTZ262172:CTZ262671 DDV262172:DDV262671 DNR262172:DNR262671 DXN262172:DXN262671 EHJ262172:EHJ262671 ERF262172:ERF262671 FBB262172:FBB262671 FKX262172:FKX262671 FUT262172:FUT262671 GEP262172:GEP262671 GOL262172:GOL262671 GYH262172:GYH262671 HID262172:HID262671 HRZ262172:HRZ262671 IBV262172:IBV262671 ILR262172:ILR262671 IVN262172:IVN262671 JFJ262172:JFJ262671 JPF262172:JPF262671 JZB262172:JZB262671 KIX262172:KIX262671 KST262172:KST262671 LCP262172:LCP262671 LML262172:LML262671 LWH262172:LWH262671 MGD262172:MGD262671 MPZ262172:MPZ262671 MZV262172:MZV262671 NJR262172:NJR262671 NTN262172:NTN262671 ODJ262172:ODJ262671 ONF262172:ONF262671 OXB262172:OXB262671 PGX262172:PGX262671 PQT262172:PQT262671 QAP262172:QAP262671 QKL262172:QKL262671 QUH262172:QUH262671 RED262172:RED262671 RNZ262172:RNZ262671 RXV262172:RXV262671 SHR262172:SHR262671 SRN262172:SRN262671 TBJ262172:TBJ262671 TLF262172:TLF262671 TVB262172:TVB262671 UEX262172:UEX262671 UOT262172:UOT262671 UYP262172:UYP262671 VIL262172:VIL262671 VSH262172:VSH262671 WCD262172:WCD262671 WLZ262172:WLZ262671 WVV262172:WVV262671 N327708:N328207 JJ327708:JJ328207 TF327708:TF328207 ADB327708:ADB328207 AMX327708:AMX328207 AWT327708:AWT328207 BGP327708:BGP328207 BQL327708:BQL328207 CAH327708:CAH328207 CKD327708:CKD328207 CTZ327708:CTZ328207 DDV327708:DDV328207 DNR327708:DNR328207 DXN327708:DXN328207 EHJ327708:EHJ328207 ERF327708:ERF328207 FBB327708:FBB328207 FKX327708:FKX328207 FUT327708:FUT328207 GEP327708:GEP328207 GOL327708:GOL328207 GYH327708:GYH328207 HID327708:HID328207 HRZ327708:HRZ328207 IBV327708:IBV328207 ILR327708:ILR328207 IVN327708:IVN328207 JFJ327708:JFJ328207 JPF327708:JPF328207 JZB327708:JZB328207 KIX327708:KIX328207 KST327708:KST328207 LCP327708:LCP328207 LML327708:LML328207 LWH327708:LWH328207 MGD327708:MGD328207 MPZ327708:MPZ328207 MZV327708:MZV328207 NJR327708:NJR328207 NTN327708:NTN328207 ODJ327708:ODJ328207 ONF327708:ONF328207 OXB327708:OXB328207 PGX327708:PGX328207 PQT327708:PQT328207 QAP327708:QAP328207 QKL327708:QKL328207 QUH327708:QUH328207 RED327708:RED328207 RNZ327708:RNZ328207 RXV327708:RXV328207 SHR327708:SHR328207 SRN327708:SRN328207 TBJ327708:TBJ328207 TLF327708:TLF328207 TVB327708:TVB328207 UEX327708:UEX328207 UOT327708:UOT328207 UYP327708:UYP328207 VIL327708:VIL328207 VSH327708:VSH328207 WCD327708:WCD328207 WLZ327708:WLZ328207 WVV327708:WVV328207 N393244:N393743 JJ393244:JJ393743 TF393244:TF393743 ADB393244:ADB393743 AMX393244:AMX393743 AWT393244:AWT393743 BGP393244:BGP393743 BQL393244:BQL393743 CAH393244:CAH393743 CKD393244:CKD393743 CTZ393244:CTZ393743 DDV393244:DDV393743 DNR393244:DNR393743 DXN393244:DXN393743 EHJ393244:EHJ393743 ERF393244:ERF393743 FBB393244:FBB393743 FKX393244:FKX393743 FUT393244:FUT393743 GEP393244:GEP393743 GOL393244:GOL393743 GYH393244:GYH393743 HID393244:HID393743 HRZ393244:HRZ393743 IBV393244:IBV393743 ILR393244:ILR393743 IVN393244:IVN393743 JFJ393244:JFJ393743 JPF393244:JPF393743 JZB393244:JZB393743 KIX393244:KIX393743 KST393244:KST393743 LCP393244:LCP393743 LML393244:LML393743 LWH393244:LWH393743 MGD393244:MGD393743 MPZ393244:MPZ393743 MZV393244:MZV393743 NJR393244:NJR393743 NTN393244:NTN393743 ODJ393244:ODJ393743 ONF393244:ONF393743 OXB393244:OXB393743 PGX393244:PGX393743 PQT393244:PQT393743 QAP393244:QAP393743 QKL393244:QKL393743 QUH393244:QUH393743 RED393244:RED393743 RNZ393244:RNZ393743 RXV393244:RXV393743 SHR393244:SHR393743 SRN393244:SRN393743 TBJ393244:TBJ393743 TLF393244:TLF393743 TVB393244:TVB393743 UEX393244:UEX393743 UOT393244:UOT393743 UYP393244:UYP393743 VIL393244:VIL393743 VSH393244:VSH393743 WCD393244:WCD393743 WLZ393244:WLZ393743 WVV393244:WVV393743 N458780:N459279 JJ458780:JJ459279 TF458780:TF459279 ADB458780:ADB459279 AMX458780:AMX459279 AWT458780:AWT459279 BGP458780:BGP459279 BQL458780:BQL459279 CAH458780:CAH459279 CKD458780:CKD459279 CTZ458780:CTZ459279 DDV458780:DDV459279 DNR458780:DNR459279 DXN458780:DXN459279 EHJ458780:EHJ459279 ERF458780:ERF459279 FBB458780:FBB459279 FKX458780:FKX459279 FUT458780:FUT459279 GEP458780:GEP459279 GOL458780:GOL459279 GYH458780:GYH459279 HID458780:HID459279 HRZ458780:HRZ459279 IBV458780:IBV459279 ILR458780:ILR459279 IVN458780:IVN459279 JFJ458780:JFJ459279 JPF458780:JPF459279 JZB458780:JZB459279 KIX458780:KIX459279 KST458780:KST459279 LCP458780:LCP459279 LML458780:LML459279 LWH458780:LWH459279 MGD458780:MGD459279 MPZ458780:MPZ459279 MZV458780:MZV459279 NJR458780:NJR459279 NTN458780:NTN459279 ODJ458780:ODJ459279 ONF458780:ONF459279 OXB458780:OXB459279 PGX458780:PGX459279 PQT458780:PQT459279 QAP458780:QAP459279 QKL458780:QKL459279 QUH458780:QUH459279 RED458780:RED459279 RNZ458780:RNZ459279 RXV458780:RXV459279 SHR458780:SHR459279 SRN458780:SRN459279 TBJ458780:TBJ459279 TLF458780:TLF459279 TVB458780:TVB459279 UEX458780:UEX459279 UOT458780:UOT459279 UYP458780:UYP459279 VIL458780:VIL459279 VSH458780:VSH459279 WCD458780:WCD459279 WLZ458780:WLZ459279 WVV458780:WVV459279 N524316:N524815 JJ524316:JJ524815 TF524316:TF524815 ADB524316:ADB524815 AMX524316:AMX524815 AWT524316:AWT524815 BGP524316:BGP524815 BQL524316:BQL524815 CAH524316:CAH524815 CKD524316:CKD524815 CTZ524316:CTZ524815 DDV524316:DDV524815 DNR524316:DNR524815 DXN524316:DXN524815 EHJ524316:EHJ524815 ERF524316:ERF524815 FBB524316:FBB524815 FKX524316:FKX524815 FUT524316:FUT524815 GEP524316:GEP524815 GOL524316:GOL524815 GYH524316:GYH524815 HID524316:HID524815 HRZ524316:HRZ524815 IBV524316:IBV524815 ILR524316:ILR524815 IVN524316:IVN524815 JFJ524316:JFJ524815 JPF524316:JPF524815 JZB524316:JZB524815 KIX524316:KIX524815 KST524316:KST524815 LCP524316:LCP524815 LML524316:LML524815 LWH524316:LWH524815 MGD524316:MGD524815 MPZ524316:MPZ524815 MZV524316:MZV524815 NJR524316:NJR524815 NTN524316:NTN524815 ODJ524316:ODJ524815 ONF524316:ONF524815 OXB524316:OXB524815 PGX524316:PGX524815 PQT524316:PQT524815 QAP524316:QAP524815 QKL524316:QKL524815 QUH524316:QUH524815 RED524316:RED524815 RNZ524316:RNZ524815 RXV524316:RXV524815 SHR524316:SHR524815 SRN524316:SRN524815 TBJ524316:TBJ524815 TLF524316:TLF524815 TVB524316:TVB524815 UEX524316:UEX524815 UOT524316:UOT524815 UYP524316:UYP524815 VIL524316:VIL524815 VSH524316:VSH524815 WCD524316:WCD524815 WLZ524316:WLZ524815 WVV524316:WVV524815 N589852:N590351 JJ589852:JJ590351 TF589852:TF590351 ADB589852:ADB590351 AMX589852:AMX590351 AWT589852:AWT590351 BGP589852:BGP590351 BQL589852:BQL590351 CAH589852:CAH590351 CKD589852:CKD590351 CTZ589852:CTZ590351 DDV589852:DDV590351 DNR589852:DNR590351 DXN589852:DXN590351 EHJ589852:EHJ590351 ERF589852:ERF590351 FBB589852:FBB590351 FKX589852:FKX590351 FUT589852:FUT590351 GEP589852:GEP590351 GOL589852:GOL590351 GYH589852:GYH590351 HID589852:HID590351 HRZ589852:HRZ590351 IBV589852:IBV590351 ILR589852:ILR590351 IVN589852:IVN590351 JFJ589852:JFJ590351 JPF589852:JPF590351 JZB589852:JZB590351 KIX589852:KIX590351 KST589852:KST590351 LCP589852:LCP590351 LML589852:LML590351 LWH589852:LWH590351 MGD589852:MGD590351 MPZ589852:MPZ590351 MZV589852:MZV590351 NJR589852:NJR590351 NTN589852:NTN590351 ODJ589852:ODJ590351 ONF589852:ONF590351 OXB589852:OXB590351 PGX589852:PGX590351 PQT589852:PQT590351 QAP589852:QAP590351 QKL589852:QKL590351 QUH589852:QUH590351 RED589852:RED590351 RNZ589852:RNZ590351 RXV589852:RXV590351 SHR589852:SHR590351 SRN589852:SRN590351 TBJ589852:TBJ590351 TLF589852:TLF590351 TVB589852:TVB590351 UEX589852:UEX590351 UOT589852:UOT590351 UYP589852:UYP590351 VIL589852:VIL590351 VSH589852:VSH590351 WCD589852:WCD590351 WLZ589852:WLZ590351 WVV589852:WVV590351 N655388:N655887 JJ655388:JJ655887 TF655388:TF655887 ADB655388:ADB655887 AMX655388:AMX655887 AWT655388:AWT655887 BGP655388:BGP655887 BQL655388:BQL655887 CAH655388:CAH655887 CKD655388:CKD655887 CTZ655388:CTZ655887 DDV655388:DDV655887 DNR655388:DNR655887 DXN655388:DXN655887 EHJ655388:EHJ655887 ERF655388:ERF655887 FBB655388:FBB655887 FKX655388:FKX655887 FUT655388:FUT655887 GEP655388:GEP655887 GOL655388:GOL655887 GYH655388:GYH655887 HID655388:HID655887 HRZ655388:HRZ655887 IBV655388:IBV655887 ILR655388:ILR655887 IVN655388:IVN655887 JFJ655388:JFJ655887 JPF655388:JPF655887 JZB655388:JZB655887 KIX655388:KIX655887 KST655388:KST655887 LCP655388:LCP655887 LML655388:LML655887 LWH655388:LWH655887 MGD655388:MGD655887 MPZ655388:MPZ655887 MZV655388:MZV655887 NJR655388:NJR655887 NTN655388:NTN655887 ODJ655388:ODJ655887 ONF655388:ONF655887 OXB655388:OXB655887 PGX655388:PGX655887 PQT655388:PQT655887 QAP655388:QAP655887 QKL655388:QKL655887 QUH655388:QUH655887 RED655388:RED655887 RNZ655388:RNZ655887 RXV655388:RXV655887 SHR655388:SHR655887 SRN655388:SRN655887 TBJ655388:TBJ655887 TLF655388:TLF655887 TVB655388:TVB655887 UEX655388:UEX655887 UOT655388:UOT655887 UYP655388:UYP655887 VIL655388:VIL655887 VSH655388:VSH655887 WCD655388:WCD655887 WLZ655388:WLZ655887 WVV655388:WVV655887 N720924:N721423 JJ720924:JJ721423 TF720924:TF721423 ADB720924:ADB721423 AMX720924:AMX721423 AWT720924:AWT721423 BGP720924:BGP721423 BQL720924:BQL721423 CAH720924:CAH721423 CKD720924:CKD721423 CTZ720924:CTZ721423 DDV720924:DDV721423 DNR720924:DNR721423 DXN720924:DXN721423 EHJ720924:EHJ721423 ERF720924:ERF721423 FBB720924:FBB721423 FKX720924:FKX721423 FUT720924:FUT721423 GEP720924:GEP721423 GOL720924:GOL721423 GYH720924:GYH721423 HID720924:HID721423 HRZ720924:HRZ721423 IBV720924:IBV721423 ILR720924:ILR721423 IVN720924:IVN721423 JFJ720924:JFJ721423 JPF720924:JPF721423 JZB720924:JZB721423 KIX720924:KIX721423 KST720924:KST721423 LCP720924:LCP721423 LML720924:LML721423 LWH720924:LWH721423 MGD720924:MGD721423 MPZ720924:MPZ721423 MZV720924:MZV721423 NJR720924:NJR721423 NTN720924:NTN721423 ODJ720924:ODJ721423 ONF720924:ONF721423 OXB720924:OXB721423 PGX720924:PGX721423 PQT720924:PQT721423 QAP720924:QAP721423 QKL720924:QKL721423 QUH720924:QUH721423 RED720924:RED721423 RNZ720924:RNZ721423 RXV720924:RXV721423 SHR720924:SHR721423 SRN720924:SRN721423 TBJ720924:TBJ721423 TLF720924:TLF721423 TVB720924:TVB721423 UEX720924:UEX721423 UOT720924:UOT721423 UYP720924:UYP721423 VIL720924:VIL721423 VSH720924:VSH721423 WCD720924:WCD721423 WLZ720924:WLZ721423 WVV720924:WVV721423 N786460:N786959 JJ786460:JJ786959 TF786460:TF786959 ADB786460:ADB786959 AMX786460:AMX786959 AWT786460:AWT786959 BGP786460:BGP786959 BQL786460:BQL786959 CAH786460:CAH786959 CKD786460:CKD786959 CTZ786460:CTZ786959 DDV786460:DDV786959 DNR786460:DNR786959 DXN786460:DXN786959 EHJ786460:EHJ786959 ERF786460:ERF786959 FBB786460:FBB786959 FKX786460:FKX786959 FUT786460:FUT786959 GEP786460:GEP786959 GOL786460:GOL786959 GYH786460:GYH786959 HID786460:HID786959 HRZ786460:HRZ786959 IBV786460:IBV786959 ILR786460:ILR786959 IVN786460:IVN786959 JFJ786460:JFJ786959 JPF786460:JPF786959 JZB786460:JZB786959 KIX786460:KIX786959 KST786460:KST786959 LCP786460:LCP786959 LML786460:LML786959 LWH786460:LWH786959 MGD786460:MGD786959 MPZ786460:MPZ786959 MZV786460:MZV786959 NJR786460:NJR786959 NTN786460:NTN786959 ODJ786460:ODJ786959 ONF786460:ONF786959 OXB786460:OXB786959 PGX786460:PGX786959 PQT786460:PQT786959 QAP786460:QAP786959 QKL786460:QKL786959 QUH786460:QUH786959 RED786460:RED786959 RNZ786460:RNZ786959 RXV786460:RXV786959 SHR786460:SHR786959 SRN786460:SRN786959 TBJ786460:TBJ786959 TLF786460:TLF786959 TVB786460:TVB786959 UEX786460:UEX786959 UOT786460:UOT786959 UYP786460:UYP786959 VIL786460:VIL786959 VSH786460:VSH786959 WCD786460:WCD786959 WLZ786460:WLZ786959 WVV786460:WVV786959 N851996:N852495 JJ851996:JJ852495 TF851996:TF852495 ADB851996:ADB852495 AMX851996:AMX852495 AWT851996:AWT852495 BGP851996:BGP852495 BQL851996:BQL852495 CAH851996:CAH852495 CKD851996:CKD852495 CTZ851996:CTZ852495 DDV851996:DDV852495 DNR851996:DNR852495 DXN851996:DXN852495 EHJ851996:EHJ852495 ERF851996:ERF852495 FBB851996:FBB852495 FKX851996:FKX852495 FUT851996:FUT852495 GEP851996:GEP852495 GOL851996:GOL852495 GYH851996:GYH852495 HID851996:HID852495 HRZ851996:HRZ852495 IBV851996:IBV852495 ILR851996:ILR852495 IVN851996:IVN852495 JFJ851996:JFJ852495 JPF851996:JPF852495 JZB851996:JZB852495 KIX851996:KIX852495 KST851996:KST852495 LCP851996:LCP852495 LML851996:LML852495 LWH851996:LWH852495 MGD851996:MGD852495 MPZ851996:MPZ852495 MZV851996:MZV852495 NJR851996:NJR852495 NTN851996:NTN852495 ODJ851996:ODJ852495 ONF851996:ONF852495 OXB851996:OXB852495 PGX851996:PGX852495 PQT851996:PQT852495 QAP851996:QAP852495 QKL851996:QKL852495 QUH851996:QUH852495 RED851996:RED852495 RNZ851996:RNZ852495 RXV851996:RXV852495 SHR851996:SHR852495 SRN851996:SRN852495 TBJ851996:TBJ852495 TLF851996:TLF852495 TVB851996:TVB852495 UEX851996:UEX852495 UOT851996:UOT852495 UYP851996:UYP852495 VIL851996:VIL852495 VSH851996:VSH852495 WCD851996:WCD852495 WLZ851996:WLZ852495 WVV851996:WVV852495 N917532:N918031 JJ917532:JJ918031 TF917532:TF918031 ADB917532:ADB918031 AMX917532:AMX918031 AWT917532:AWT918031 BGP917532:BGP918031 BQL917532:BQL918031 CAH917532:CAH918031 CKD917532:CKD918031 CTZ917532:CTZ918031 DDV917532:DDV918031 DNR917532:DNR918031 DXN917532:DXN918031 EHJ917532:EHJ918031 ERF917532:ERF918031 FBB917532:FBB918031 FKX917532:FKX918031 FUT917532:FUT918031 GEP917532:GEP918031 GOL917532:GOL918031 GYH917532:GYH918031 HID917532:HID918031 HRZ917532:HRZ918031 IBV917532:IBV918031 ILR917532:ILR918031 IVN917532:IVN918031 JFJ917532:JFJ918031 JPF917532:JPF918031 JZB917532:JZB918031 KIX917532:KIX918031 KST917532:KST918031 LCP917532:LCP918031 LML917532:LML918031 LWH917532:LWH918031 MGD917532:MGD918031 MPZ917532:MPZ918031 MZV917532:MZV918031 NJR917532:NJR918031 NTN917532:NTN918031 ODJ917532:ODJ918031 ONF917532:ONF918031 OXB917532:OXB918031 PGX917532:PGX918031 PQT917532:PQT918031 QAP917532:QAP918031 QKL917532:QKL918031 QUH917532:QUH918031 RED917532:RED918031 RNZ917532:RNZ918031 RXV917532:RXV918031 SHR917532:SHR918031 SRN917532:SRN918031 TBJ917532:TBJ918031 TLF917532:TLF918031 TVB917532:TVB918031 UEX917532:UEX918031 UOT917532:UOT918031 UYP917532:UYP918031 VIL917532:VIL918031 VSH917532:VSH918031 WCD917532:WCD918031 WLZ917532:WLZ918031 WVV917532:WVV918031 N983068:N983567 JJ983068:JJ983567 TF983068:TF983567 ADB983068:ADB983567 AMX983068:AMX983567 AWT983068:AWT983567 BGP983068:BGP983567 BQL983068:BQL983567 CAH983068:CAH983567 CKD983068:CKD983567 CTZ983068:CTZ983567 DDV983068:DDV983567 DNR983068:DNR983567 DXN983068:DXN983567 EHJ983068:EHJ983567 ERF983068:ERF983567 FBB983068:FBB983567 FKX983068:FKX983567 FUT983068:FUT983567 GEP983068:GEP983567 GOL983068:GOL983567 GYH983068:GYH983567 HID983068:HID983567 HRZ983068:HRZ983567 IBV983068:IBV983567 ILR983068:ILR983567 IVN983068:IVN983567 JFJ983068:JFJ983567 JPF983068:JPF983567 JZB983068:JZB983567 KIX983068:KIX983567 KST983068:KST983567 LCP983068:LCP983567 LML983068:LML983567 LWH983068:LWH983567 MGD983068:MGD983567 MPZ983068:MPZ983567 MZV983068:MZV983567 NJR983068:NJR983567 NTN983068:NTN983567 ODJ983068:ODJ983567 ONF983068:ONF983567 OXB983068:OXB983567 PGX983068:PGX983567 PQT983068:PQT983567 QAP983068:QAP983567 QKL983068:QKL983567 QUH983068:QUH983567 RED983068:RED983567 RNZ983068:RNZ983567 RXV983068:RXV983567 SHR983068:SHR983567 SRN983068:SRN983567 TBJ983068:TBJ983567 TLF983068:TLF983567 TVB983068:TVB983567 UEX983068:UEX983567 UOT983068:UOT983567 UYP983068:UYP983567 VIL983068:VIL983567 VSH983068:VSH983567 WCD983068:WCD983567 WLZ983068:WLZ983567 WVV983068:WVV983567" xr:uid="{00000000-0002-0000-0200-000007000000}">
      <formula1>$N$2:$N$11</formula1>
    </dataValidation>
    <dataValidation type="list" allowBlank="1" showInputMessage="1" showErrorMessage="1" sqref="L28:L527 JH28:JH527 TD28:TD527 ACZ28:ACZ527 AMV28:AMV527 AWR28:AWR527 BGN28:BGN527 BQJ28:BQJ527 CAF28:CAF527 CKB28:CKB527 CTX28:CTX527 DDT28:DDT527 DNP28:DNP527 DXL28:DXL527 EHH28:EHH527 ERD28:ERD527 FAZ28:FAZ527 FKV28:FKV527 FUR28:FUR527 GEN28:GEN527 GOJ28:GOJ527 GYF28:GYF527 HIB28:HIB527 HRX28:HRX527 IBT28:IBT527 ILP28:ILP527 IVL28:IVL527 JFH28:JFH527 JPD28:JPD527 JYZ28:JYZ527 KIV28:KIV527 KSR28:KSR527 LCN28:LCN527 LMJ28:LMJ527 LWF28:LWF527 MGB28:MGB527 MPX28:MPX527 MZT28:MZT527 NJP28:NJP527 NTL28:NTL527 ODH28:ODH527 OND28:OND527 OWZ28:OWZ527 PGV28:PGV527 PQR28:PQR527 QAN28:QAN527 QKJ28:QKJ527 QUF28:QUF527 REB28:REB527 RNX28:RNX527 RXT28:RXT527 SHP28:SHP527 SRL28:SRL527 TBH28:TBH527 TLD28:TLD527 TUZ28:TUZ527 UEV28:UEV527 UOR28:UOR527 UYN28:UYN527 VIJ28:VIJ527 VSF28:VSF527 WCB28:WCB527 WLX28:WLX527 WVT28:WVT527 L65564:L66063 JH65564:JH66063 TD65564:TD66063 ACZ65564:ACZ66063 AMV65564:AMV66063 AWR65564:AWR66063 BGN65564:BGN66063 BQJ65564:BQJ66063 CAF65564:CAF66063 CKB65564:CKB66063 CTX65564:CTX66063 DDT65564:DDT66063 DNP65564:DNP66063 DXL65564:DXL66063 EHH65564:EHH66063 ERD65564:ERD66063 FAZ65564:FAZ66063 FKV65564:FKV66063 FUR65564:FUR66063 GEN65564:GEN66063 GOJ65564:GOJ66063 GYF65564:GYF66063 HIB65564:HIB66063 HRX65564:HRX66063 IBT65564:IBT66063 ILP65564:ILP66063 IVL65564:IVL66063 JFH65564:JFH66063 JPD65564:JPD66063 JYZ65564:JYZ66063 KIV65564:KIV66063 KSR65564:KSR66063 LCN65564:LCN66063 LMJ65564:LMJ66063 LWF65564:LWF66063 MGB65564:MGB66063 MPX65564:MPX66063 MZT65564:MZT66063 NJP65564:NJP66063 NTL65564:NTL66063 ODH65564:ODH66063 OND65564:OND66063 OWZ65564:OWZ66063 PGV65564:PGV66063 PQR65564:PQR66063 QAN65564:QAN66063 QKJ65564:QKJ66063 QUF65564:QUF66063 REB65564:REB66063 RNX65564:RNX66063 RXT65564:RXT66063 SHP65564:SHP66063 SRL65564:SRL66063 TBH65564:TBH66063 TLD65564:TLD66063 TUZ65564:TUZ66063 UEV65564:UEV66063 UOR65564:UOR66063 UYN65564:UYN66063 VIJ65564:VIJ66063 VSF65564:VSF66063 WCB65564:WCB66063 WLX65564:WLX66063 WVT65564:WVT66063 L131100:L131599 JH131100:JH131599 TD131100:TD131599 ACZ131100:ACZ131599 AMV131100:AMV131599 AWR131100:AWR131599 BGN131100:BGN131599 BQJ131100:BQJ131599 CAF131100:CAF131599 CKB131100:CKB131599 CTX131100:CTX131599 DDT131100:DDT131599 DNP131100:DNP131599 DXL131100:DXL131599 EHH131100:EHH131599 ERD131100:ERD131599 FAZ131100:FAZ131599 FKV131100:FKV131599 FUR131100:FUR131599 GEN131100:GEN131599 GOJ131100:GOJ131599 GYF131100:GYF131599 HIB131100:HIB131599 HRX131100:HRX131599 IBT131100:IBT131599 ILP131100:ILP131599 IVL131100:IVL131599 JFH131100:JFH131599 JPD131100:JPD131599 JYZ131100:JYZ131599 KIV131100:KIV131599 KSR131100:KSR131599 LCN131100:LCN131599 LMJ131100:LMJ131599 LWF131100:LWF131599 MGB131100:MGB131599 MPX131100:MPX131599 MZT131100:MZT131599 NJP131100:NJP131599 NTL131100:NTL131599 ODH131100:ODH131599 OND131100:OND131599 OWZ131100:OWZ131599 PGV131100:PGV131599 PQR131100:PQR131599 QAN131100:QAN131599 QKJ131100:QKJ131599 QUF131100:QUF131599 REB131100:REB131599 RNX131100:RNX131599 RXT131100:RXT131599 SHP131100:SHP131599 SRL131100:SRL131599 TBH131100:TBH131599 TLD131100:TLD131599 TUZ131100:TUZ131599 UEV131100:UEV131599 UOR131100:UOR131599 UYN131100:UYN131599 VIJ131100:VIJ131599 VSF131100:VSF131599 WCB131100:WCB131599 WLX131100:WLX131599 WVT131100:WVT131599 L196636:L197135 JH196636:JH197135 TD196636:TD197135 ACZ196636:ACZ197135 AMV196636:AMV197135 AWR196636:AWR197135 BGN196636:BGN197135 BQJ196636:BQJ197135 CAF196636:CAF197135 CKB196636:CKB197135 CTX196636:CTX197135 DDT196636:DDT197135 DNP196636:DNP197135 DXL196636:DXL197135 EHH196636:EHH197135 ERD196636:ERD197135 FAZ196636:FAZ197135 FKV196636:FKV197135 FUR196636:FUR197135 GEN196636:GEN197135 GOJ196636:GOJ197135 GYF196636:GYF197135 HIB196636:HIB197135 HRX196636:HRX197135 IBT196636:IBT197135 ILP196636:ILP197135 IVL196636:IVL197135 JFH196636:JFH197135 JPD196636:JPD197135 JYZ196636:JYZ197135 KIV196636:KIV197135 KSR196636:KSR197135 LCN196636:LCN197135 LMJ196636:LMJ197135 LWF196636:LWF197135 MGB196636:MGB197135 MPX196636:MPX197135 MZT196636:MZT197135 NJP196636:NJP197135 NTL196636:NTL197135 ODH196636:ODH197135 OND196636:OND197135 OWZ196636:OWZ197135 PGV196636:PGV197135 PQR196636:PQR197135 QAN196636:QAN197135 QKJ196636:QKJ197135 QUF196636:QUF197135 REB196636:REB197135 RNX196636:RNX197135 RXT196636:RXT197135 SHP196636:SHP197135 SRL196636:SRL197135 TBH196636:TBH197135 TLD196636:TLD197135 TUZ196636:TUZ197135 UEV196636:UEV197135 UOR196636:UOR197135 UYN196636:UYN197135 VIJ196636:VIJ197135 VSF196636:VSF197135 WCB196636:WCB197135 WLX196636:WLX197135 WVT196636:WVT197135 L262172:L262671 JH262172:JH262671 TD262172:TD262671 ACZ262172:ACZ262671 AMV262172:AMV262671 AWR262172:AWR262671 BGN262172:BGN262671 BQJ262172:BQJ262671 CAF262172:CAF262671 CKB262172:CKB262671 CTX262172:CTX262671 DDT262172:DDT262671 DNP262172:DNP262671 DXL262172:DXL262671 EHH262172:EHH262671 ERD262172:ERD262671 FAZ262172:FAZ262671 FKV262172:FKV262671 FUR262172:FUR262671 GEN262172:GEN262671 GOJ262172:GOJ262671 GYF262172:GYF262671 HIB262172:HIB262671 HRX262172:HRX262671 IBT262172:IBT262671 ILP262172:ILP262671 IVL262172:IVL262671 JFH262172:JFH262671 JPD262172:JPD262671 JYZ262172:JYZ262671 KIV262172:KIV262671 KSR262172:KSR262671 LCN262172:LCN262671 LMJ262172:LMJ262671 LWF262172:LWF262671 MGB262172:MGB262671 MPX262172:MPX262671 MZT262172:MZT262671 NJP262172:NJP262671 NTL262172:NTL262671 ODH262172:ODH262671 OND262172:OND262671 OWZ262172:OWZ262671 PGV262172:PGV262671 PQR262172:PQR262671 QAN262172:QAN262671 QKJ262172:QKJ262671 QUF262172:QUF262671 REB262172:REB262671 RNX262172:RNX262671 RXT262172:RXT262671 SHP262172:SHP262671 SRL262172:SRL262671 TBH262172:TBH262671 TLD262172:TLD262671 TUZ262172:TUZ262671 UEV262172:UEV262671 UOR262172:UOR262671 UYN262172:UYN262671 VIJ262172:VIJ262671 VSF262172:VSF262671 WCB262172:WCB262671 WLX262172:WLX262671 WVT262172:WVT262671 L327708:L328207 JH327708:JH328207 TD327708:TD328207 ACZ327708:ACZ328207 AMV327708:AMV328207 AWR327708:AWR328207 BGN327708:BGN328207 BQJ327708:BQJ328207 CAF327708:CAF328207 CKB327708:CKB328207 CTX327708:CTX328207 DDT327708:DDT328207 DNP327708:DNP328207 DXL327708:DXL328207 EHH327708:EHH328207 ERD327708:ERD328207 FAZ327708:FAZ328207 FKV327708:FKV328207 FUR327708:FUR328207 GEN327708:GEN328207 GOJ327708:GOJ328207 GYF327708:GYF328207 HIB327708:HIB328207 HRX327708:HRX328207 IBT327708:IBT328207 ILP327708:ILP328207 IVL327708:IVL328207 JFH327708:JFH328207 JPD327708:JPD328207 JYZ327708:JYZ328207 KIV327708:KIV328207 KSR327708:KSR328207 LCN327708:LCN328207 LMJ327708:LMJ328207 LWF327708:LWF328207 MGB327708:MGB328207 MPX327708:MPX328207 MZT327708:MZT328207 NJP327708:NJP328207 NTL327708:NTL328207 ODH327708:ODH328207 OND327708:OND328207 OWZ327708:OWZ328207 PGV327708:PGV328207 PQR327708:PQR328207 QAN327708:QAN328207 QKJ327708:QKJ328207 QUF327708:QUF328207 REB327708:REB328207 RNX327708:RNX328207 RXT327708:RXT328207 SHP327708:SHP328207 SRL327708:SRL328207 TBH327708:TBH328207 TLD327708:TLD328207 TUZ327708:TUZ328207 UEV327708:UEV328207 UOR327708:UOR328207 UYN327708:UYN328207 VIJ327708:VIJ328207 VSF327708:VSF328207 WCB327708:WCB328207 WLX327708:WLX328207 WVT327708:WVT328207 L393244:L393743 JH393244:JH393743 TD393244:TD393743 ACZ393244:ACZ393743 AMV393244:AMV393743 AWR393244:AWR393743 BGN393244:BGN393743 BQJ393244:BQJ393743 CAF393244:CAF393743 CKB393244:CKB393743 CTX393244:CTX393743 DDT393244:DDT393743 DNP393244:DNP393743 DXL393244:DXL393743 EHH393244:EHH393743 ERD393244:ERD393743 FAZ393244:FAZ393743 FKV393244:FKV393743 FUR393244:FUR393743 GEN393244:GEN393743 GOJ393244:GOJ393743 GYF393244:GYF393743 HIB393244:HIB393743 HRX393244:HRX393743 IBT393244:IBT393743 ILP393244:ILP393743 IVL393244:IVL393743 JFH393244:JFH393743 JPD393244:JPD393743 JYZ393244:JYZ393743 KIV393244:KIV393743 KSR393244:KSR393743 LCN393244:LCN393743 LMJ393244:LMJ393743 LWF393244:LWF393743 MGB393244:MGB393743 MPX393244:MPX393743 MZT393244:MZT393743 NJP393244:NJP393743 NTL393244:NTL393743 ODH393244:ODH393743 OND393244:OND393743 OWZ393244:OWZ393743 PGV393244:PGV393743 PQR393244:PQR393743 QAN393244:QAN393743 QKJ393244:QKJ393743 QUF393244:QUF393743 REB393244:REB393743 RNX393244:RNX393743 RXT393244:RXT393743 SHP393244:SHP393743 SRL393244:SRL393743 TBH393244:TBH393743 TLD393244:TLD393743 TUZ393244:TUZ393743 UEV393244:UEV393743 UOR393244:UOR393743 UYN393244:UYN393743 VIJ393244:VIJ393743 VSF393244:VSF393743 WCB393244:WCB393743 WLX393244:WLX393743 WVT393244:WVT393743 L458780:L459279 JH458780:JH459279 TD458780:TD459279 ACZ458780:ACZ459279 AMV458780:AMV459279 AWR458780:AWR459279 BGN458780:BGN459279 BQJ458780:BQJ459279 CAF458780:CAF459279 CKB458780:CKB459279 CTX458780:CTX459279 DDT458780:DDT459279 DNP458780:DNP459279 DXL458780:DXL459279 EHH458780:EHH459279 ERD458780:ERD459279 FAZ458780:FAZ459279 FKV458780:FKV459279 FUR458780:FUR459279 GEN458780:GEN459279 GOJ458780:GOJ459279 GYF458780:GYF459279 HIB458780:HIB459279 HRX458780:HRX459279 IBT458780:IBT459279 ILP458780:ILP459279 IVL458780:IVL459279 JFH458780:JFH459279 JPD458780:JPD459279 JYZ458780:JYZ459279 KIV458780:KIV459279 KSR458780:KSR459279 LCN458780:LCN459279 LMJ458780:LMJ459279 LWF458780:LWF459279 MGB458780:MGB459279 MPX458780:MPX459279 MZT458780:MZT459279 NJP458780:NJP459279 NTL458780:NTL459279 ODH458780:ODH459279 OND458780:OND459279 OWZ458780:OWZ459279 PGV458780:PGV459279 PQR458780:PQR459279 QAN458780:QAN459279 QKJ458780:QKJ459279 QUF458780:QUF459279 REB458780:REB459279 RNX458780:RNX459279 RXT458780:RXT459279 SHP458780:SHP459279 SRL458780:SRL459279 TBH458780:TBH459279 TLD458780:TLD459279 TUZ458780:TUZ459279 UEV458780:UEV459279 UOR458780:UOR459279 UYN458780:UYN459279 VIJ458780:VIJ459279 VSF458780:VSF459279 WCB458780:WCB459279 WLX458780:WLX459279 WVT458780:WVT459279 L524316:L524815 JH524316:JH524815 TD524316:TD524815 ACZ524316:ACZ524815 AMV524316:AMV524815 AWR524316:AWR524815 BGN524316:BGN524815 BQJ524316:BQJ524815 CAF524316:CAF524815 CKB524316:CKB524815 CTX524316:CTX524815 DDT524316:DDT524815 DNP524316:DNP524815 DXL524316:DXL524815 EHH524316:EHH524815 ERD524316:ERD524815 FAZ524316:FAZ524815 FKV524316:FKV524815 FUR524316:FUR524815 GEN524316:GEN524815 GOJ524316:GOJ524815 GYF524316:GYF524815 HIB524316:HIB524815 HRX524316:HRX524815 IBT524316:IBT524815 ILP524316:ILP524815 IVL524316:IVL524815 JFH524316:JFH524815 JPD524316:JPD524815 JYZ524316:JYZ524815 KIV524316:KIV524815 KSR524316:KSR524815 LCN524316:LCN524815 LMJ524316:LMJ524815 LWF524316:LWF524815 MGB524316:MGB524815 MPX524316:MPX524815 MZT524316:MZT524815 NJP524316:NJP524815 NTL524316:NTL524815 ODH524316:ODH524815 OND524316:OND524815 OWZ524316:OWZ524815 PGV524316:PGV524815 PQR524316:PQR524815 QAN524316:QAN524815 QKJ524316:QKJ524815 QUF524316:QUF524815 REB524316:REB524815 RNX524316:RNX524815 RXT524316:RXT524815 SHP524316:SHP524815 SRL524316:SRL524815 TBH524316:TBH524815 TLD524316:TLD524815 TUZ524316:TUZ524815 UEV524316:UEV524815 UOR524316:UOR524815 UYN524316:UYN524815 VIJ524316:VIJ524815 VSF524316:VSF524815 WCB524316:WCB524815 WLX524316:WLX524815 WVT524316:WVT524815 L589852:L590351 JH589852:JH590351 TD589852:TD590351 ACZ589852:ACZ590351 AMV589852:AMV590351 AWR589852:AWR590351 BGN589852:BGN590351 BQJ589852:BQJ590351 CAF589852:CAF590351 CKB589852:CKB590351 CTX589852:CTX590351 DDT589852:DDT590351 DNP589852:DNP590351 DXL589852:DXL590351 EHH589852:EHH590351 ERD589852:ERD590351 FAZ589852:FAZ590351 FKV589852:FKV590351 FUR589852:FUR590351 GEN589852:GEN590351 GOJ589852:GOJ590351 GYF589852:GYF590351 HIB589852:HIB590351 HRX589852:HRX590351 IBT589852:IBT590351 ILP589852:ILP590351 IVL589852:IVL590351 JFH589852:JFH590351 JPD589852:JPD590351 JYZ589852:JYZ590351 KIV589852:KIV590351 KSR589852:KSR590351 LCN589852:LCN590351 LMJ589852:LMJ590351 LWF589852:LWF590351 MGB589852:MGB590351 MPX589852:MPX590351 MZT589852:MZT590351 NJP589852:NJP590351 NTL589852:NTL590351 ODH589852:ODH590351 OND589852:OND590351 OWZ589852:OWZ590351 PGV589852:PGV590351 PQR589852:PQR590351 QAN589852:QAN590351 QKJ589852:QKJ590351 QUF589852:QUF590351 REB589852:REB590351 RNX589852:RNX590351 RXT589852:RXT590351 SHP589852:SHP590351 SRL589852:SRL590351 TBH589852:TBH590351 TLD589852:TLD590351 TUZ589852:TUZ590351 UEV589852:UEV590351 UOR589852:UOR590351 UYN589852:UYN590351 VIJ589852:VIJ590351 VSF589852:VSF590351 WCB589852:WCB590351 WLX589852:WLX590351 WVT589852:WVT590351 L655388:L655887 JH655388:JH655887 TD655388:TD655887 ACZ655388:ACZ655887 AMV655388:AMV655887 AWR655388:AWR655887 BGN655388:BGN655887 BQJ655388:BQJ655887 CAF655388:CAF655887 CKB655388:CKB655887 CTX655388:CTX655887 DDT655388:DDT655887 DNP655388:DNP655887 DXL655388:DXL655887 EHH655388:EHH655887 ERD655388:ERD655887 FAZ655388:FAZ655887 FKV655388:FKV655887 FUR655388:FUR655887 GEN655388:GEN655887 GOJ655388:GOJ655887 GYF655388:GYF655887 HIB655388:HIB655887 HRX655388:HRX655887 IBT655388:IBT655887 ILP655388:ILP655887 IVL655388:IVL655887 JFH655388:JFH655887 JPD655388:JPD655887 JYZ655388:JYZ655887 KIV655388:KIV655887 KSR655388:KSR655887 LCN655388:LCN655887 LMJ655388:LMJ655887 LWF655388:LWF655887 MGB655388:MGB655887 MPX655388:MPX655887 MZT655388:MZT655887 NJP655388:NJP655887 NTL655388:NTL655887 ODH655388:ODH655887 OND655388:OND655887 OWZ655388:OWZ655887 PGV655388:PGV655887 PQR655388:PQR655887 QAN655388:QAN655887 QKJ655388:QKJ655887 QUF655388:QUF655887 REB655388:REB655887 RNX655388:RNX655887 RXT655388:RXT655887 SHP655388:SHP655887 SRL655388:SRL655887 TBH655388:TBH655887 TLD655388:TLD655887 TUZ655388:TUZ655887 UEV655388:UEV655887 UOR655388:UOR655887 UYN655388:UYN655887 VIJ655388:VIJ655887 VSF655388:VSF655887 WCB655388:WCB655887 WLX655388:WLX655887 WVT655388:WVT655887 L720924:L721423 JH720924:JH721423 TD720924:TD721423 ACZ720924:ACZ721423 AMV720924:AMV721423 AWR720924:AWR721423 BGN720924:BGN721423 BQJ720924:BQJ721423 CAF720924:CAF721423 CKB720924:CKB721423 CTX720924:CTX721423 DDT720924:DDT721423 DNP720924:DNP721423 DXL720924:DXL721423 EHH720924:EHH721423 ERD720924:ERD721423 FAZ720924:FAZ721423 FKV720924:FKV721423 FUR720924:FUR721423 GEN720924:GEN721423 GOJ720924:GOJ721423 GYF720924:GYF721423 HIB720924:HIB721423 HRX720924:HRX721423 IBT720924:IBT721423 ILP720924:ILP721423 IVL720924:IVL721423 JFH720924:JFH721423 JPD720924:JPD721423 JYZ720924:JYZ721423 KIV720924:KIV721423 KSR720924:KSR721423 LCN720924:LCN721423 LMJ720924:LMJ721423 LWF720924:LWF721423 MGB720924:MGB721423 MPX720924:MPX721423 MZT720924:MZT721423 NJP720924:NJP721423 NTL720924:NTL721423 ODH720924:ODH721423 OND720924:OND721423 OWZ720924:OWZ721423 PGV720924:PGV721423 PQR720924:PQR721423 QAN720924:QAN721423 QKJ720924:QKJ721423 QUF720924:QUF721423 REB720924:REB721423 RNX720924:RNX721423 RXT720924:RXT721423 SHP720924:SHP721423 SRL720924:SRL721423 TBH720924:TBH721423 TLD720924:TLD721423 TUZ720924:TUZ721423 UEV720924:UEV721423 UOR720924:UOR721423 UYN720924:UYN721423 VIJ720924:VIJ721423 VSF720924:VSF721423 WCB720924:WCB721423 WLX720924:WLX721423 WVT720924:WVT721423 L786460:L786959 JH786460:JH786959 TD786460:TD786959 ACZ786460:ACZ786959 AMV786460:AMV786959 AWR786460:AWR786959 BGN786460:BGN786959 BQJ786460:BQJ786959 CAF786460:CAF786959 CKB786460:CKB786959 CTX786460:CTX786959 DDT786460:DDT786959 DNP786460:DNP786959 DXL786460:DXL786959 EHH786460:EHH786959 ERD786460:ERD786959 FAZ786460:FAZ786959 FKV786460:FKV786959 FUR786460:FUR786959 GEN786460:GEN786959 GOJ786460:GOJ786959 GYF786460:GYF786959 HIB786460:HIB786959 HRX786460:HRX786959 IBT786460:IBT786959 ILP786460:ILP786959 IVL786460:IVL786959 JFH786460:JFH786959 JPD786460:JPD786959 JYZ786460:JYZ786959 KIV786460:KIV786959 KSR786460:KSR786959 LCN786460:LCN786959 LMJ786460:LMJ786959 LWF786460:LWF786959 MGB786460:MGB786959 MPX786460:MPX786959 MZT786460:MZT786959 NJP786460:NJP786959 NTL786460:NTL786959 ODH786460:ODH786959 OND786460:OND786959 OWZ786460:OWZ786959 PGV786460:PGV786959 PQR786460:PQR786959 QAN786460:QAN786959 QKJ786460:QKJ786959 QUF786460:QUF786959 REB786460:REB786959 RNX786460:RNX786959 RXT786460:RXT786959 SHP786460:SHP786959 SRL786460:SRL786959 TBH786460:TBH786959 TLD786460:TLD786959 TUZ786460:TUZ786959 UEV786460:UEV786959 UOR786460:UOR786959 UYN786460:UYN786959 VIJ786460:VIJ786959 VSF786460:VSF786959 WCB786460:WCB786959 WLX786460:WLX786959 WVT786460:WVT786959 L851996:L852495 JH851996:JH852495 TD851996:TD852495 ACZ851996:ACZ852495 AMV851996:AMV852495 AWR851996:AWR852495 BGN851996:BGN852495 BQJ851996:BQJ852495 CAF851996:CAF852495 CKB851996:CKB852495 CTX851996:CTX852495 DDT851996:DDT852495 DNP851996:DNP852495 DXL851996:DXL852495 EHH851996:EHH852495 ERD851996:ERD852495 FAZ851996:FAZ852495 FKV851996:FKV852495 FUR851996:FUR852495 GEN851996:GEN852495 GOJ851996:GOJ852495 GYF851996:GYF852495 HIB851996:HIB852495 HRX851996:HRX852495 IBT851996:IBT852495 ILP851996:ILP852495 IVL851996:IVL852495 JFH851996:JFH852495 JPD851996:JPD852495 JYZ851996:JYZ852495 KIV851996:KIV852495 KSR851996:KSR852495 LCN851996:LCN852495 LMJ851996:LMJ852495 LWF851996:LWF852495 MGB851996:MGB852495 MPX851996:MPX852495 MZT851996:MZT852495 NJP851996:NJP852495 NTL851996:NTL852495 ODH851996:ODH852495 OND851996:OND852495 OWZ851996:OWZ852495 PGV851996:PGV852495 PQR851996:PQR852495 QAN851996:QAN852495 QKJ851996:QKJ852495 QUF851996:QUF852495 REB851996:REB852495 RNX851996:RNX852495 RXT851996:RXT852495 SHP851996:SHP852495 SRL851996:SRL852495 TBH851996:TBH852495 TLD851996:TLD852495 TUZ851996:TUZ852495 UEV851996:UEV852495 UOR851996:UOR852495 UYN851996:UYN852495 VIJ851996:VIJ852495 VSF851996:VSF852495 WCB851996:WCB852495 WLX851996:WLX852495 WVT851996:WVT852495 L917532:L918031 JH917532:JH918031 TD917532:TD918031 ACZ917532:ACZ918031 AMV917532:AMV918031 AWR917532:AWR918031 BGN917532:BGN918031 BQJ917532:BQJ918031 CAF917532:CAF918031 CKB917532:CKB918031 CTX917532:CTX918031 DDT917532:DDT918031 DNP917532:DNP918031 DXL917532:DXL918031 EHH917532:EHH918031 ERD917532:ERD918031 FAZ917532:FAZ918031 FKV917532:FKV918031 FUR917532:FUR918031 GEN917532:GEN918031 GOJ917532:GOJ918031 GYF917532:GYF918031 HIB917532:HIB918031 HRX917532:HRX918031 IBT917532:IBT918031 ILP917532:ILP918031 IVL917532:IVL918031 JFH917532:JFH918031 JPD917532:JPD918031 JYZ917532:JYZ918031 KIV917532:KIV918031 KSR917532:KSR918031 LCN917532:LCN918031 LMJ917532:LMJ918031 LWF917532:LWF918031 MGB917532:MGB918031 MPX917532:MPX918031 MZT917532:MZT918031 NJP917532:NJP918031 NTL917532:NTL918031 ODH917532:ODH918031 OND917532:OND918031 OWZ917532:OWZ918031 PGV917532:PGV918031 PQR917532:PQR918031 QAN917532:QAN918031 QKJ917532:QKJ918031 QUF917532:QUF918031 REB917532:REB918031 RNX917532:RNX918031 RXT917532:RXT918031 SHP917532:SHP918031 SRL917532:SRL918031 TBH917532:TBH918031 TLD917532:TLD918031 TUZ917532:TUZ918031 UEV917532:UEV918031 UOR917532:UOR918031 UYN917532:UYN918031 VIJ917532:VIJ918031 VSF917532:VSF918031 WCB917532:WCB918031 WLX917532:WLX918031 WVT917532:WVT918031 L983068:L983567 JH983068:JH983567 TD983068:TD983567 ACZ983068:ACZ983567 AMV983068:AMV983567 AWR983068:AWR983567 BGN983068:BGN983567 BQJ983068:BQJ983567 CAF983068:CAF983567 CKB983068:CKB983567 CTX983068:CTX983567 DDT983068:DDT983567 DNP983068:DNP983567 DXL983068:DXL983567 EHH983068:EHH983567 ERD983068:ERD983567 FAZ983068:FAZ983567 FKV983068:FKV983567 FUR983068:FUR983567 GEN983068:GEN983567 GOJ983068:GOJ983567 GYF983068:GYF983567 HIB983068:HIB983567 HRX983068:HRX983567 IBT983068:IBT983567 ILP983068:ILP983567 IVL983068:IVL983567 JFH983068:JFH983567 JPD983068:JPD983567 JYZ983068:JYZ983567 KIV983068:KIV983567 KSR983068:KSR983567 LCN983068:LCN983567 LMJ983068:LMJ983567 LWF983068:LWF983567 MGB983068:MGB983567 MPX983068:MPX983567 MZT983068:MZT983567 NJP983068:NJP983567 NTL983068:NTL983567 ODH983068:ODH983567 OND983068:OND983567 OWZ983068:OWZ983567 PGV983068:PGV983567 PQR983068:PQR983567 QAN983068:QAN983567 QKJ983068:QKJ983567 QUF983068:QUF983567 REB983068:REB983567 RNX983068:RNX983567 RXT983068:RXT983567 SHP983068:SHP983567 SRL983068:SRL983567 TBH983068:TBH983567 TLD983068:TLD983567 TUZ983068:TUZ983567 UEV983068:UEV983567 UOR983068:UOR983567 UYN983068:UYN983567 VIJ983068:VIJ983567 VSF983068:VSF983567 WCB983068:WCB983567 WLX983068:WLX983567 WVT983068:WVT983567" xr:uid="{00000000-0002-0000-0200-000008000000}">
      <formula1>$L$2:$L$3</formula1>
    </dataValidation>
    <dataValidation type="list" allowBlank="1" showInputMessage="1" showErrorMessage="1" sqref="U28:U527 JQ28:JQ527 TM28:TM527 ADI28:ADI527 ANE28:ANE527 AXA28:AXA527 BGW28:BGW527 BQS28:BQS527 CAO28:CAO527 CKK28:CKK527 CUG28:CUG527 DEC28:DEC527 DNY28:DNY527 DXU28:DXU527 EHQ28:EHQ527 ERM28:ERM527 FBI28:FBI527 FLE28:FLE527 FVA28:FVA527 GEW28:GEW527 GOS28:GOS527 GYO28:GYO527 HIK28:HIK527 HSG28:HSG527 ICC28:ICC527 ILY28:ILY527 IVU28:IVU527 JFQ28:JFQ527 JPM28:JPM527 JZI28:JZI527 KJE28:KJE527 KTA28:KTA527 LCW28:LCW527 LMS28:LMS527 LWO28:LWO527 MGK28:MGK527 MQG28:MQG527 NAC28:NAC527 NJY28:NJY527 NTU28:NTU527 ODQ28:ODQ527 ONM28:ONM527 OXI28:OXI527 PHE28:PHE527 PRA28:PRA527 QAW28:QAW527 QKS28:QKS527 QUO28:QUO527 REK28:REK527 ROG28:ROG527 RYC28:RYC527 SHY28:SHY527 SRU28:SRU527 TBQ28:TBQ527 TLM28:TLM527 TVI28:TVI527 UFE28:UFE527 UPA28:UPA527 UYW28:UYW527 VIS28:VIS527 VSO28:VSO527 WCK28:WCK527 WMG28:WMG527 WWC28:WWC527 U65564:U66063 JQ65564:JQ66063 TM65564:TM66063 ADI65564:ADI66063 ANE65564:ANE66063 AXA65564:AXA66063 BGW65564:BGW66063 BQS65564:BQS66063 CAO65564:CAO66063 CKK65564:CKK66063 CUG65564:CUG66063 DEC65564:DEC66063 DNY65564:DNY66063 DXU65564:DXU66063 EHQ65564:EHQ66063 ERM65564:ERM66063 FBI65564:FBI66063 FLE65564:FLE66063 FVA65564:FVA66063 GEW65564:GEW66063 GOS65564:GOS66063 GYO65564:GYO66063 HIK65564:HIK66063 HSG65564:HSG66063 ICC65564:ICC66063 ILY65564:ILY66063 IVU65564:IVU66063 JFQ65564:JFQ66063 JPM65564:JPM66063 JZI65564:JZI66063 KJE65564:KJE66063 KTA65564:KTA66063 LCW65564:LCW66063 LMS65564:LMS66063 LWO65564:LWO66063 MGK65564:MGK66063 MQG65564:MQG66063 NAC65564:NAC66063 NJY65564:NJY66063 NTU65564:NTU66063 ODQ65564:ODQ66063 ONM65564:ONM66063 OXI65564:OXI66063 PHE65564:PHE66063 PRA65564:PRA66063 QAW65564:QAW66063 QKS65564:QKS66063 QUO65564:QUO66063 REK65564:REK66063 ROG65564:ROG66063 RYC65564:RYC66063 SHY65564:SHY66063 SRU65564:SRU66063 TBQ65564:TBQ66063 TLM65564:TLM66063 TVI65564:TVI66063 UFE65564:UFE66063 UPA65564:UPA66063 UYW65564:UYW66063 VIS65564:VIS66063 VSO65564:VSO66063 WCK65564:WCK66063 WMG65564:WMG66063 WWC65564:WWC66063 U131100:U131599 JQ131100:JQ131599 TM131100:TM131599 ADI131100:ADI131599 ANE131100:ANE131599 AXA131100:AXA131599 BGW131100:BGW131599 BQS131100:BQS131599 CAO131100:CAO131599 CKK131100:CKK131599 CUG131100:CUG131599 DEC131100:DEC131599 DNY131100:DNY131599 DXU131100:DXU131599 EHQ131100:EHQ131599 ERM131100:ERM131599 FBI131100:FBI131599 FLE131100:FLE131599 FVA131100:FVA131599 GEW131100:GEW131599 GOS131100:GOS131599 GYO131100:GYO131599 HIK131100:HIK131599 HSG131100:HSG131599 ICC131100:ICC131599 ILY131100:ILY131599 IVU131100:IVU131599 JFQ131100:JFQ131599 JPM131100:JPM131599 JZI131100:JZI131599 KJE131100:KJE131599 KTA131100:KTA131599 LCW131100:LCW131599 LMS131100:LMS131599 LWO131100:LWO131599 MGK131100:MGK131599 MQG131100:MQG131599 NAC131100:NAC131599 NJY131100:NJY131599 NTU131100:NTU131599 ODQ131100:ODQ131599 ONM131100:ONM131599 OXI131100:OXI131599 PHE131100:PHE131599 PRA131100:PRA131599 QAW131100:QAW131599 QKS131100:QKS131599 QUO131100:QUO131599 REK131100:REK131599 ROG131100:ROG131599 RYC131100:RYC131599 SHY131100:SHY131599 SRU131100:SRU131599 TBQ131100:TBQ131599 TLM131100:TLM131599 TVI131100:TVI131599 UFE131100:UFE131599 UPA131100:UPA131599 UYW131100:UYW131599 VIS131100:VIS131599 VSO131100:VSO131599 WCK131100:WCK131599 WMG131100:WMG131599 WWC131100:WWC131599 U196636:U197135 JQ196636:JQ197135 TM196636:TM197135 ADI196636:ADI197135 ANE196636:ANE197135 AXA196636:AXA197135 BGW196636:BGW197135 BQS196636:BQS197135 CAO196636:CAO197135 CKK196636:CKK197135 CUG196636:CUG197135 DEC196636:DEC197135 DNY196636:DNY197135 DXU196636:DXU197135 EHQ196636:EHQ197135 ERM196636:ERM197135 FBI196636:FBI197135 FLE196636:FLE197135 FVA196636:FVA197135 GEW196636:GEW197135 GOS196636:GOS197135 GYO196636:GYO197135 HIK196636:HIK197135 HSG196636:HSG197135 ICC196636:ICC197135 ILY196636:ILY197135 IVU196636:IVU197135 JFQ196636:JFQ197135 JPM196636:JPM197135 JZI196636:JZI197135 KJE196636:KJE197135 KTA196636:KTA197135 LCW196636:LCW197135 LMS196636:LMS197135 LWO196636:LWO197135 MGK196636:MGK197135 MQG196636:MQG197135 NAC196636:NAC197135 NJY196636:NJY197135 NTU196636:NTU197135 ODQ196636:ODQ197135 ONM196636:ONM197135 OXI196636:OXI197135 PHE196636:PHE197135 PRA196636:PRA197135 QAW196636:QAW197135 QKS196636:QKS197135 QUO196636:QUO197135 REK196636:REK197135 ROG196636:ROG197135 RYC196636:RYC197135 SHY196636:SHY197135 SRU196636:SRU197135 TBQ196636:TBQ197135 TLM196636:TLM197135 TVI196636:TVI197135 UFE196636:UFE197135 UPA196636:UPA197135 UYW196636:UYW197135 VIS196636:VIS197135 VSO196636:VSO197135 WCK196636:WCK197135 WMG196636:WMG197135 WWC196636:WWC197135 U262172:U262671 JQ262172:JQ262671 TM262172:TM262671 ADI262172:ADI262671 ANE262172:ANE262671 AXA262172:AXA262671 BGW262172:BGW262671 BQS262172:BQS262671 CAO262172:CAO262671 CKK262172:CKK262671 CUG262172:CUG262671 DEC262172:DEC262671 DNY262172:DNY262671 DXU262172:DXU262671 EHQ262172:EHQ262671 ERM262172:ERM262671 FBI262172:FBI262671 FLE262172:FLE262671 FVA262172:FVA262671 GEW262172:GEW262671 GOS262172:GOS262671 GYO262172:GYO262671 HIK262172:HIK262671 HSG262172:HSG262671 ICC262172:ICC262671 ILY262172:ILY262671 IVU262172:IVU262671 JFQ262172:JFQ262671 JPM262172:JPM262671 JZI262172:JZI262671 KJE262172:KJE262671 KTA262172:KTA262671 LCW262172:LCW262671 LMS262172:LMS262671 LWO262172:LWO262671 MGK262172:MGK262671 MQG262172:MQG262671 NAC262172:NAC262671 NJY262172:NJY262671 NTU262172:NTU262671 ODQ262172:ODQ262671 ONM262172:ONM262671 OXI262172:OXI262671 PHE262172:PHE262671 PRA262172:PRA262671 QAW262172:QAW262671 QKS262172:QKS262671 QUO262172:QUO262671 REK262172:REK262671 ROG262172:ROG262671 RYC262172:RYC262671 SHY262172:SHY262671 SRU262172:SRU262671 TBQ262172:TBQ262671 TLM262172:TLM262671 TVI262172:TVI262671 UFE262172:UFE262671 UPA262172:UPA262671 UYW262172:UYW262671 VIS262172:VIS262671 VSO262172:VSO262671 WCK262172:WCK262671 WMG262172:WMG262671 WWC262172:WWC262671 U327708:U328207 JQ327708:JQ328207 TM327708:TM328207 ADI327708:ADI328207 ANE327708:ANE328207 AXA327708:AXA328207 BGW327708:BGW328207 BQS327708:BQS328207 CAO327708:CAO328207 CKK327708:CKK328207 CUG327708:CUG328207 DEC327708:DEC328207 DNY327708:DNY328207 DXU327708:DXU328207 EHQ327708:EHQ328207 ERM327708:ERM328207 FBI327708:FBI328207 FLE327708:FLE328207 FVA327708:FVA328207 GEW327708:GEW328207 GOS327708:GOS328207 GYO327708:GYO328207 HIK327708:HIK328207 HSG327708:HSG328207 ICC327708:ICC328207 ILY327708:ILY328207 IVU327708:IVU328207 JFQ327708:JFQ328207 JPM327708:JPM328207 JZI327708:JZI328207 KJE327708:KJE328207 KTA327708:KTA328207 LCW327708:LCW328207 LMS327708:LMS328207 LWO327708:LWO328207 MGK327708:MGK328207 MQG327708:MQG328207 NAC327708:NAC328207 NJY327708:NJY328207 NTU327708:NTU328207 ODQ327708:ODQ328207 ONM327708:ONM328207 OXI327708:OXI328207 PHE327708:PHE328207 PRA327708:PRA328207 QAW327708:QAW328207 QKS327708:QKS328207 QUO327708:QUO328207 REK327708:REK328207 ROG327708:ROG328207 RYC327708:RYC328207 SHY327708:SHY328207 SRU327708:SRU328207 TBQ327708:TBQ328207 TLM327708:TLM328207 TVI327708:TVI328207 UFE327708:UFE328207 UPA327708:UPA328207 UYW327708:UYW328207 VIS327708:VIS328207 VSO327708:VSO328207 WCK327708:WCK328207 WMG327708:WMG328207 WWC327708:WWC328207 U393244:U393743 JQ393244:JQ393743 TM393244:TM393743 ADI393244:ADI393743 ANE393244:ANE393743 AXA393244:AXA393743 BGW393244:BGW393743 BQS393244:BQS393743 CAO393244:CAO393743 CKK393244:CKK393743 CUG393244:CUG393743 DEC393244:DEC393743 DNY393244:DNY393743 DXU393244:DXU393743 EHQ393244:EHQ393743 ERM393244:ERM393743 FBI393244:FBI393743 FLE393244:FLE393743 FVA393244:FVA393743 GEW393244:GEW393743 GOS393244:GOS393743 GYO393244:GYO393743 HIK393244:HIK393743 HSG393244:HSG393743 ICC393244:ICC393743 ILY393244:ILY393743 IVU393244:IVU393743 JFQ393244:JFQ393743 JPM393244:JPM393743 JZI393244:JZI393743 KJE393244:KJE393743 KTA393244:KTA393743 LCW393244:LCW393743 LMS393244:LMS393743 LWO393244:LWO393743 MGK393244:MGK393743 MQG393244:MQG393743 NAC393244:NAC393743 NJY393244:NJY393743 NTU393244:NTU393743 ODQ393244:ODQ393743 ONM393244:ONM393743 OXI393244:OXI393743 PHE393244:PHE393743 PRA393244:PRA393743 QAW393244:QAW393743 QKS393244:QKS393743 QUO393244:QUO393743 REK393244:REK393743 ROG393244:ROG393743 RYC393244:RYC393743 SHY393244:SHY393743 SRU393244:SRU393743 TBQ393244:TBQ393743 TLM393244:TLM393743 TVI393244:TVI393743 UFE393244:UFE393743 UPA393244:UPA393743 UYW393244:UYW393743 VIS393244:VIS393743 VSO393244:VSO393743 WCK393244:WCK393743 WMG393244:WMG393743 WWC393244:WWC393743 U458780:U459279 JQ458780:JQ459279 TM458780:TM459279 ADI458780:ADI459279 ANE458780:ANE459279 AXA458780:AXA459279 BGW458780:BGW459279 BQS458780:BQS459279 CAO458780:CAO459279 CKK458780:CKK459279 CUG458780:CUG459279 DEC458780:DEC459279 DNY458780:DNY459279 DXU458780:DXU459279 EHQ458780:EHQ459279 ERM458780:ERM459279 FBI458780:FBI459279 FLE458780:FLE459279 FVA458780:FVA459279 GEW458780:GEW459279 GOS458780:GOS459279 GYO458780:GYO459279 HIK458780:HIK459279 HSG458780:HSG459279 ICC458780:ICC459279 ILY458780:ILY459279 IVU458780:IVU459279 JFQ458780:JFQ459279 JPM458780:JPM459279 JZI458780:JZI459279 KJE458780:KJE459279 KTA458780:KTA459279 LCW458780:LCW459279 LMS458780:LMS459279 LWO458780:LWO459279 MGK458780:MGK459279 MQG458780:MQG459279 NAC458780:NAC459279 NJY458780:NJY459279 NTU458780:NTU459279 ODQ458780:ODQ459279 ONM458780:ONM459279 OXI458780:OXI459279 PHE458780:PHE459279 PRA458780:PRA459279 QAW458780:QAW459279 QKS458780:QKS459279 QUO458780:QUO459279 REK458780:REK459279 ROG458780:ROG459279 RYC458780:RYC459279 SHY458780:SHY459279 SRU458780:SRU459279 TBQ458780:TBQ459279 TLM458780:TLM459279 TVI458780:TVI459279 UFE458780:UFE459279 UPA458780:UPA459279 UYW458780:UYW459279 VIS458780:VIS459279 VSO458780:VSO459279 WCK458780:WCK459279 WMG458780:WMG459279 WWC458780:WWC459279 U524316:U524815 JQ524316:JQ524815 TM524316:TM524815 ADI524316:ADI524815 ANE524316:ANE524815 AXA524316:AXA524815 BGW524316:BGW524815 BQS524316:BQS524815 CAO524316:CAO524815 CKK524316:CKK524815 CUG524316:CUG524815 DEC524316:DEC524815 DNY524316:DNY524815 DXU524316:DXU524815 EHQ524316:EHQ524815 ERM524316:ERM524815 FBI524316:FBI524815 FLE524316:FLE524815 FVA524316:FVA524815 GEW524316:GEW524815 GOS524316:GOS524815 GYO524316:GYO524815 HIK524316:HIK524815 HSG524316:HSG524815 ICC524316:ICC524815 ILY524316:ILY524815 IVU524316:IVU524815 JFQ524316:JFQ524815 JPM524316:JPM524815 JZI524316:JZI524815 KJE524316:KJE524815 KTA524316:KTA524815 LCW524316:LCW524815 LMS524316:LMS524815 LWO524316:LWO524815 MGK524316:MGK524815 MQG524316:MQG524815 NAC524316:NAC524815 NJY524316:NJY524815 NTU524316:NTU524815 ODQ524316:ODQ524815 ONM524316:ONM524815 OXI524316:OXI524815 PHE524316:PHE524815 PRA524316:PRA524815 QAW524316:QAW524815 QKS524316:QKS524815 QUO524316:QUO524815 REK524316:REK524815 ROG524316:ROG524815 RYC524316:RYC524815 SHY524316:SHY524815 SRU524316:SRU524815 TBQ524316:TBQ524815 TLM524316:TLM524815 TVI524316:TVI524815 UFE524316:UFE524815 UPA524316:UPA524815 UYW524316:UYW524815 VIS524316:VIS524815 VSO524316:VSO524815 WCK524316:WCK524815 WMG524316:WMG524815 WWC524316:WWC524815 U589852:U590351 JQ589852:JQ590351 TM589852:TM590351 ADI589852:ADI590351 ANE589852:ANE590351 AXA589852:AXA590351 BGW589852:BGW590351 BQS589852:BQS590351 CAO589852:CAO590351 CKK589852:CKK590351 CUG589852:CUG590351 DEC589852:DEC590351 DNY589852:DNY590351 DXU589852:DXU590351 EHQ589852:EHQ590351 ERM589852:ERM590351 FBI589852:FBI590351 FLE589852:FLE590351 FVA589852:FVA590351 GEW589852:GEW590351 GOS589852:GOS590351 GYO589852:GYO590351 HIK589852:HIK590351 HSG589852:HSG590351 ICC589852:ICC590351 ILY589852:ILY590351 IVU589852:IVU590351 JFQ589852:JFQ590351 JPM589852:JPM590351 JZI589852:JZI590351 KJE589852:KJE590351 KTA589852:KTA590351 LCW589852:LCW590351 LMS589852:LMS590351 LWO589852:LWO590351 MGK589852:MGK590351 MQG589852:MQG590351 NAC589852:NAC590351 NJY589852:NJY590351 NTU589852:NTU590351 ODQ589852:ODQ590351 ONM589852:ONM590351 OXI589852:OXI590351 PHE589852:PHE590351 PRA589852:PRA590351 QAW589852:QAW590351 QKS589852:QKS590351 QUO589852:QUO590351 REK589852:REK590351 ROG589852:ROG590351 RYC589852:RYC590351 SHY589852:SHY590351 SRU589852:SRU590351 TBQ589852:TBQ590351 TLM589852:TLM590351 TVI589852:TVI590351 UFE589852:UFE590351 UPA589852:UPA590351 UYW589852:UYW590351 VIS589852:VIS590351 VSO589852:VSO590351 WCK589852:WCK590351 WMG589852:WMG590351 WWC589852:WWC590351 U655388:U655887 JQ655388:JQ655887 TM655388:TM655887 ADI655388:ADI655887 ANE655388:ANE655887 AXA655388:AXA655887 BGW655388:BGW655887 BQS655388:BQS655887 CAO655388:CAO655887 CKK655388:CKK655887 CUG655388:CUG655887 DEC655388:DEC655887 DNY655388:DNY655887 DXU655388:DXU655887 EHQ655388:EHQ655887 ERM655388:ERM655887 FBI655388:FBI655887 FLE655388:FLE655887 FVA655388:FVA655887 GEW655388:GEW655887 GOS655388:GOS655887 GYO655388:GYO655887 HIK655388:HIK655887 HSG655388:HSG655887 ICC655388:ICC655887 ILY655388:ILY655887 IVU655388:IVU655887 JFQ655388:JFQ655887 JPM655388:JPM655887 JZI655388:JZI655887 KJE655388:KJE655887 KTA655388:KTA655887 LCW655388:LCW655887 LMS655388:LMS655887 LWO655388:LWO655887 MGK655388:MGK655887 MQG655388:MQG655887 NAC655388:NAC655887 NJY655388:NJY655887 NTU655388:NTU655887 ODQ655388:ODQ655887 ONM655388:ONM655887 OXI655388:OXI655887 PHE655388:PHE655887 PRA655388:PRA655887 QAW655388:QAW655887 QKS655388:QKS655887 QUO655388:QUO655887 REK655388:REK655887 ROG655388:ROG655887 RYC655388:RYC655887 SHY655388:SHY655887 SRU655388:SRU655887 TBQ655388:TBQ655887 TLM655388:TLM655887 TVI655388:TVI655887 UFE655388:UFE655887 UPA655388:UPA655887 UYW655388:UYW655887 VIS655388:VIS655887 VSO655388:VSO655887 WCK655388:WCK655887 WMG655388:WMG655887 WWC655388:WWC655887 U720924:U721423 JQ720924:JQ721423 TM720924:TM721423 ADI720924:ADI721423 ANE720924:ANE721423 AXA720924:AXA721423 BGW720924:BGW721423 BQS720924:BQS721423 CAO720924:CAO721423 CKK720924:CKK721423 CUG720924:CUG721423 DEC720924:DEC721423 DNY720924:DNY721423 DXU720924:DXU721423 EHQ720924:EHQ721423 ERM720924:ERM721423 FBI720924:FBI721423 FLE720924:FLE721423 FVA720924:FVA721423 GEW720924:GEW721423 GOS720924:GOS721423 GYO720924:GYO721423 HIK720924:HIK721423 HSG720924:HSG721423 ICC720924:ICC721423 ILY720924:ILY721423 IVU720924:IVU721423 JFQ720924:JFQ721423 JPM720924:JPM721423 JZI720924:JZI721423 KJE720924:KJE721423 KTA720924:KTA721423 LCW720924:LCW721423 LMS720924:LMS721423 LWO720924:LWO721423 MGK720924:MGK721423 MQG720924:MQG721423 NAC720924:NAC721423 NJY720924:NJY721423 NTU720924:NTU721423 ODQ720924:ODQ721423 ONM720924:ONM721423 OXI720924:OXI721423 PHE720924:PHE721423 PRA720924:PRA721423 QAW720924:QAW721423 QKS720924:QKS721423 QUO720924:QUO721423 REK720924:REK721423 ROG720924:ROG721423 RYC720924:RYC721423 SHY720924:SHY721423 SRU720924:SRU721423 TBQ720924:TBQ721423 TLM720924:TLM721423 TVI720924:TVI721423 UFE720924:UFE721423 UPA720924:UPA721423 UYW720924:UYW721423 VIS720924:VIS721423 VSO720924:VSO721423 WCK720924:WCK721423 WMG720924:WMG721423 WWC720924:WWC721423 U786460:U786959 JQ786460:JQ786959 TM786460:TM786959 ADI786460:ADI786959 ANE786460:ANE786959 AXA786460:AXA786959 BGW786460:BGW786959 BQS786460:BQS786959 CAO786460:CAO786959 CKK786460:CKK786959 CUG786460:CUG786959 DEC786460:DEC786959 DNY786460:DNY786959 DXU786460:DXU786959 EHQ786460:EHQ786959 ERM786460:ERM786959 FBI786460:FBI786959 FLE786460:FLE786959 FVA786460:FVA786959 GEW786460:GEW786959 GOS786460:GOS786959 GYO786460:GYO786959 HIK786460:HIK786959 HSG786460:HSG786959 ICC786460:ICC786959 ILY786460:ILY786959 IVU786460:IVU786959 JFQ786460:JFQ786959 JPM786460:JPM786959 JZI786460:JZI786959 KJE786460:KJE786959 KTA786460:KTA786959 LCW786460:LCW786959 LMS786460:LMS786959 LWO786460:LWO786959 MGK786460:MGK786959 MQG786460:MQG786959 NAC786460:NAC786959 NJY786460:NJY786959 NTU786460:NTU786959 ODQ786460:ODQ786959 ONM786460:ONM786959 OXI786460:OXI786959 PHE786460:PHE786959 PRA786460:PRA786959 QAW786460:QAW786959 QKS786460:QKS786959 QUO786460:QUO786959 REK786460:REK786959 ROG786460:ROG786959 RYC786460:RYC786959 SHY786460:SHY786959 SRU786460:SRU786959 TBQ786460:TBQ786959 TLM786460:TLM786959 TVI786460:TVI786959 UFE786460:UFE786959 UPA786460:UPA786959 UYW786460:UYW786959 VIS786460:VIS786959 VSO786460:VSO786959 WCK786460:WCK786959 WMG786460:WMG786959 WWC786460:WWC786959 U851996:U852495 JQ851996:JQ852495 TM851996:TM852495 ADI851996:ADI852495 ANE851996:ANE852495 AXA851996:AXA852495 BGW851996:BGW852495 BQS851996:BQS852495 CAO851996:CAO852495 CKK851996:CKK852495 CUG851996:CUG852495 DEC851996:DEC852495 DNY851996:DNY852495 DXU851996:DXU852495 EHQ851996:EHQ852495 ERM851996:ERM852495 FBI851996:FBI852495 FLE851996:FLE852495 FVA851996:FVA852495 GEW851996:GEW852495 GOS851996:GOS852495 GYO851996:GYO852495 HIK851996:HIK852495 HSG851996:HSG852495 ICC851996:ICC852495 ILY851996:ILY852495 IVU851996:IVU852495 JFQ851996:JFQ852495 JPM851996:JPM852495 JZI851996:JZI852495 KJE851996:KJE852495 KTA851996:KTA852495 LCW851996:LCW852495 LMS851996:LMS852495 LWO851996:LWO852495 MGK851996:MGK852495 MQG851996:MQG852495 NAC851996:NAC852495 NJY851996:NJY852495 NTU851996:NTU852495 ODQ851996:ODQ852495 ONM851996:ONM852495 OXI851996:OXI852495 PHE851996:PHE852495 PRA851996:PRA852495 QAW851996:QAW852495 QKS851996:QKS852495 QUO851996:QUO852495 REK851996:REK852495 ROG851996:ROG852495 RYC851996:RYC852495 SHY851996:SHY852495 SRU851996:SRU852495 TBQ851996:TBQ852495 TLM851996:TLM852495 TVI851996:TVI852495 UFE851996:UFE852495 UPA851996:UPA852495 UYW851996:UYW852495 VIS851996:VIS852495 VSO851996:VSO852495 WCK851996:WCK852495 WMG851996:WMG852495 WWC851996:WWC852495 U917532:U918031 JQ917532:JQ918031 TM917532:TM918031 ADI917532:ADI918031 ANE917532:ANE918031 AXA917532:AXA918031 BGW917532:BGW918031 BQS917532:BQS918031 CAO917532:CAO918031 CKK917532:CKK918031 CUG917532:CUG918031 DEC917532:DEC918031 DNY917532:DNY918031 DXU917532:DXU918031 EHQ917532:EHQ918031 ERM917532:ERM918031 FBI917532:FBI918031 FLE917532:FLE918031 FVA917532:FVA918031 GEW917532:GEW918031 GOS917532:GOS918031 GYO917532:GYO918031 HIK917532:HIK918031 HSG917532:HSG918031 ICC917532:ICC918031 ILY917532:ILY918031 IVU917532:IVU918031 JFQ917532:JFQ918031 JPM917532:JPM918031 JZI917532:JZI918031 KJE917532:KJE918031 KTA917532:KTA918031 LCW917532:LCW918031 LMS917532:LMS918031 LWO917532:LWO918031 MGK917532:MGK918031 MQG917532:MQG918031 NAC917532:NAC918031 NJY917532:NJY918031 NTU917532:NTU918031 ODQ917532:ODQ918031 ONM917532:ONM918031 OXI917532:OXI918031 PHE917532:PHE918031 PRA917532:PRA918031 QAW917532:QAW918031 QKS917532:QKS918031 QUO917532:QUO918031 REK917532:REK918031 ROG917532:ROG918031 RYC917532:RYC918031 SHY917532:SHY918031 SRU917532:SRU918031 TBQ917532:TBQ918031 TLM917532:TLM918031 TVI917532:TVI918031 UFE917532:UFE918031 UPA917532:UPA918031 UYW917532:UYW918031 VIS917532:VIS918031 VSO917532:VSO918031 WCK917532:WCK918031 WMG917532:WMG918031 WWC917532:WWC918031 U983068:U983567 JQ983068:JQ983567 TM983068:TM983567 ADI983068:ADI983567 ANE983068:ANE983567 AXA983068:AXA983567 BGW983068:BGW983567 BQS983068:BQS983567 CAO983068:CAO983567 CKK983068:CKK983567 CUG983068:CUG983567 DEC983068:DEC983567 DNY983068:DNY983567 DXU983068:DXU983567 EHQ983068:EHQ983567 ERM983068:ERM983567 FBI983068:FBI983567 FLE983068:FLE983567 FVA983068:FVA983567 GEW983068:GEW983567 GOS983068:GOS983567 GYO983068:GYO983567 HIK983068:HIK983567 HSG983068:HSG983567 ICC983068:ICC983567 ILY983068:ILY983567 IVU983068:IVU983567 JFQ983068:JFQ983567 JPM983068:JPM983567 JZI983068:JZI983567 KJE983068:KJE983567 KTA983068:KTA983567 LCW983068:LCW983567 LMS983068:LMS983567 LWO983068:LWO983567 MGK983068:MGK983567 MQG983068:MQG983567 NAC983068:NAC983567 NJY983068:NJY983567 NTU983068:NTU983567 ODQ983068:ODQ983567 ONM983068:ONM983567 OXI983068:OXI983567 PHE983068:PHE983567 PRA983068:PRA983567 QAW983068:QAW983567 QKS983068:QKS983567 QUO983068:QUO983567 REK983068:REK983567 ROG983068:ROG983567 RYC983068:RYC983567 SHY983068:SHY983567 SRU983068:SRU983567 TBQ983068:TBQ983567 TLM983068:TLM983567 TVI983068:TVI983567 UFE983068:UFE983567 UPA983068:UPA983567 UYW983068:UYW983567 VIS983068:VIS983567 VSO983068:VSO983567 WCK983068:WCK983567 WMG983068:WMG983567 WWC983068:WWC983567" xr:uid="{00000000-0002-0000-0200-000009000000}">
      <formula1>$U$2:$U$4</formula1>
    </dataValidation>
    <dataValidation type="list" allowBlank="1" showInputMessage="1" showErrorMessage="1" sqref="Q28:Q527 JM28:JM527 TI28:TI527 ADE28:ADE527 ANA28:ANA527 AWW28:AWW527 BGS28:BGS527 BQO28:BQO527 CAK28:CAK527 CKG28:CKG527 CUC28:CUC527 DDY28:DDY527 DNU28:DNU527 DXQ28:DXQ527 EHM28:EHM527 ERI28:ERI527 FBE28:FBE527 FLA28:FLA527 FUW28:FUW527 GES28:GES527 GOO28:GOO527 GYK28:GYK527 HIG28:HIG527 HSC28:HSC527 IBY28:IBY527 ILU28:ILU527 IVQ28:IVQ527 JFM28:JFM527 JPI28:JPI527 JZE28:JZE527 KJA28:KJA527 KSW28:KSW527 LCS28:LCS527 LMO28:LMO527 LWK28:LWK527 MGG28:MGG527 MQC28:MQC527 MZY28:MZY527 NJU28:NJU527 NTQ28:NTQ527 ODM28:ODM527 ONI28:ONI527 OXE28:OXE527 PHA28:PHA527 PQW28:PQW527 QAS28:QAS527 QKO28:QKO527 QUK28:QUK527 REG28:REG527 ROC28:ROC527 RXY28:RXY527 SHU28:SHU527 SRQ28:SRQ527 TBM28:TBM527 TLI28:TLI527 TVE28:TVE527 UFA28:UFA527 UOW28:UOW527 UYS28:UYS527 VIO28:VIO527 VSK28:VSK527 WCG28:WCG527 WMC28:WMC527 WVY28:WVY527 Q65564:Q66063 JM65564:JM66063 TI65564:TI66063 ADE65564:ADE66063 ANA65564:ANA66063 AWW65564:AWW66063 BGS65564:BGS66063 BQO65564:BQO66063 CAK65564:CAK66063 CKG65564:CKG66063 CUC65564:CUC66063 DDY65564:DDY66063 DNU65564:DNU66063 DXQ65564:DXQ66063 EHM65564:EHM66063 ERI65564:ERI66063 FBE65564:FBE66063 FLA65564:FLA66063 FUW65564:FUW66063 GES65564:GES66063 GOO65564:GOO66063 GYK65564:GYK66063 HIG65564:HIG66063 HSC65564:HSC66063 IBY65564:IBY66063 ILU65564:ILU66063 IVQ65564:IVQ66063 JFM65564:JFM66063 JPI65564:JPI66063 JZE65564:JZE66063 KJA65564:KJA66063 KSW65564:KSW66063 LCS65564:LCS66063 LMO65564:LMO66063 LWK65564:LWK66063 MGG65564:MGG66063 MQC65564:MQC66063 MZY65564:MZY66063 NJU65564:NJU66063 NTQ65564:NTQ66063 ODM65564:ODM66063 ONI65564:ONI66063 OXE65564:OXE66063 PHA65564:PHA66063 PQW65564:PQW66063 QAS65564:QAS66063 QKO65564:QKO66063 QUK65564:QUK66063 REG65564:REG66063 ROC65564:ROC66063 RXY65564:RXY66063 SHU65564:SHU66063 SRQ65564:SRQ66063 TBM65564:TBM66063 TLI65564:TLI66063 TVE65564:TVE66063 UFA65564:UFA66063 UOW65564:UOW66063 UYS65564:UYS66063 VIO65564:VIO66063 VSK65564:VSK66063 WCG65564:WCG66063 WMC65564:WMC66063 WVY65564:WVY66063 Q131100:Q131599 JM131100:JM131599 TI131100:TI131599 ADE131100:ADE131599 ANA131100:ANA131599 AWW131100:AWW131599 BGS131100:BGS131599 BQO131100:BQO131599 CAK131100:CAK131599 CKG131100:CKG131599 CUC131100:CUC131599 DDY131100:DDY131599 DNU131100:DNU131599 DXQ131100:DXQ131599 EHM131100:EHM131599 ERI131100:ERI131599 FBE131100:FBE131599 FLA131100:FLA131599 FUW131100:FUW131599 GES131100:GES131599 GOO131100:GOO131599 GYK131100:GYK131599 HIG131100:HIG131599 HSC131100:HSC131599 IBY131100:IBY131599 ILU131100:ILU131599 IVQ131100:IVQ131599 JFM131100:JFM131599 JPI131100:JPI131599 JZE131100:JZE131599 KJA131100:KJA131599 KSW131100:KSW131599 LCS131100:LCS131599 LMO131100:LMO131599 LWK131100:LWK131599 MGG131100:MGG131599 MQC131100:MQC131599 MZY131100:MZY131599 NJU131100:NJU131599 NTQ131100:NTQ131599 ODM131100:ODM131599 ONI131100:ONI131599 OXE131100:OXE131599 PHA131100:PHA131599 PQW131100:PQW131599 QAS131100:QAS131599 QKO131100:QKO131599 QUK131100:QUK131599 REG131100:REG131599 ROC131100:ROC131599 RXY131100:RXY131599 SHU131100:SHU131599 SRQ131100:SRQ131599 TBM131100:TBM131599 TLI131100:TLI131599 TVE131100:TVE131599 UFA131100:UFA131599 UOW131100:UOW131599 UYS131100:UYS131599 VIO131100:VIO131599 VSK131100:VSK131599 WCG131100:WCG131599 WMC131100:WMC131599 WVY131100:WVY131599 Q196636:Q197135 JM196636:JM197135 TI196636:TI197135 ADE196636:ADE197135 ANA196636:ANA197135 AWW196636:AWW197135 BGS196636:BGS197135 BQO196636:BQO197135 CAK196636:CAK197135 CKG196636:CKG197135 CUC196636:CUC197135 DDY196636:DDY197135 DNU196636:DNU197135 DXQ196636:DXQ197135 EHM196636:EHM197135 ERI196636:ERI197135 FBE196636:FBE197135 FLA196636:FLA197135 FUW196636:FUW197135 GES196636:GES197135 GOO196636:GOO197135 GYK196636:GYK197135 HIG196636:HIG197135 HSC196636:HSC197135 IBY196636:IBY197135 ILU196636:ILU197135 IVQ196636:IVQ197135 JFM196636:JFM197135 JPI196636:JPI197135 JZE196636:JZE197135 KJA196636:KJA197135 KSW196636:KSW197135 LCS196636:LCS197135 LMO196636:LMO197135 LWK196636:LWK197135 MGG196636:MGG197135 MQC196636:MQC197135 MZY196636:MZY197135 NJU196636:NJU197135 NTQ196636:NTQ197135 ODM196636:ODM197135 ONI196636:ONI197135 OXE196636:OXE197135 PHA196636:PHA197135 PQW196636:PQW197135 QAS196636:QAS197135 QKO196636:QKO197135 QUK196636:QUK197135 REG196636:REG197135 ROC196636:ROC197135 RXY196636:RXY197135 SHU196636:SHU197135 SRQ196636:SRQ197135 TBM196636:TBM197135 TLI196636:TLI197135 TVE196636:TVE197135 UFA196636:UFA197135 UOW196636:UOW197135 UYS196636:UYS197135 VIO196636:VIO197135 VSK196636:VSK197135 WCG196636:WCG197135 WMC196636:WMC197135 WVY196636:WVY197135 Q262172:Q262671 JM262172:JM262671 TI262172:TI262671 ADE262172:ADE262671 ANA262172:ANA262671 AWW262172:AWW262671 BGS262172:BGS262671 BQO262172:BQO262671 CAK262172:CAK262671 CKG262172:CKG262671 CUC262172:CUC262671 DDY262172:DDY262671 DNU262172:DNU262671 DXQ262172:DXQ262671 EHM262172:EHM262671 ERI262172:ERI262671 FBE262172:FBE262671 FLA262172:FLA262671 FUW262172:FUW262671 GES262172:GES262671 GOO262172:GOO262671 GYK262172:GYK262671 HIG262172:HIG262671 HSC262172:HSC262671 IBY262172:IBY262671 ILU262172:ILU262671 IVQ262172:IVQ262671 JFM262172:JFM262671 JPI262172:JPI262671 JZE262172:JZE262671 KJA262172:KJA262671 KSW262172:KSW262671 LCS262172:LCS262671 LMO262172:LMO262671 LWK262172:LWK262671 MGG262172:MGG262671 MQC262172:MQC262671 MZY262172:MZY262671 NJU262172:NJU262671 NTQ262172:NTQ262671 ODM262172:ODM262671 ONI262172:ONI262671 OXE262172:OXE262671 PHA262172:PHA262671 PQW262172:PQW262671 QAS262172:QAS262671 QKO262172:QKO262671 QUK262172:QUK262671 REG262172:REG262671 ROC262172:ROC262671 RXY262172:RXY262671 SHU262172:SHU262671 SRQ262172:SRQ262671 TBM262172:TBM262671 TLI262172:TLI262671 TVE262172:TVE262671 UFA262172:UFA262671 UOW262172:UOW262671 UYS262172:UYS262671 VIO262172:VIO262671 VSK262172:VSK262671 WCG262172:WCG262671 WMC262172:WMC262671 WVY262172:WVY262671 Q327708:Q328207 JM327708:JM328207 TI327708:TI328207 ADE327708:ADE328207 ANA327708:ANA328207 AWW327708:AWW328207 BGS327708:BGS328207 BQO327708:BQO328207 CAK327708:CAK328207 CKG327708:CKG328207 CUC327708:CUC328207 DDY327708:DDY328207 DNU327708:DNU328207 DXQ327708:DXQ328207 EHM327708:EHM328207 ERI327708:ERI328207 FBE327708:FBE328207 FLA327708:FLA328207 FUW327708:FUW328207 GES327708:GES328207 GOO327708:GOO328207 GYK327708:GYK328207 HIG327708:HIG328207 HSC327708:HSC328207 IBY327708:IBY328207 ILU327708:ILU328207 IVQ327708:IVQ328207 JFM327708:JFM328207 JPI327708:JPI328207 JZE327708:JZE328207 KJA327708:KJA328207 KSW327708:KSW328207 LCS327708:LCS328207 LMO327708:LMO328207 LWK327708:LWK328207 MGG327708:MGG328207 MQC327708:MQC328207 MZY327708:MZY328207 NJU327708:NJU328207 NTQ327708:NTQ328207 ODM327708:ODM328207 ONI327708:ONI328207 OXE327708:OXE328207 PHA327708:PHA328207 PQW327708:PQW328207 QAS327708:QAS328207 QKO327708:QKO328207 QUK327708:QUK328207 REG327708:REG328207 ROC327708:ROC328207 RXY327708:RXY328207 SHU327708:SHU328207 SRQ327708:SRQ328207 TBM327708:TBM328207 TLI327708:TLI328207 TVE327708:TVE328207 UFA327708:UFA328207 UOW327708:UOW328207 UYS327708:UYS328207 VIO327708:VIO328207 VSK327708:VSK328207 WCG327708:WCG328207 WMC327708:WMC328207 WVY327708:WVY328207 Q393244:Q393743 JM393244:JM393743 TI393244:TI393743 ADE393244:ADE393743 ANA393244:ANA393743 AWW393244:AWW393743 BGS393244:BGS393743 BQO393244:BQO393743 CAK393244:CAK393743 CKG393244:CKG393743 CUC393244:CUC393743 DDY393244:DDY393743 DNU393244:DNU393743 DXQ393244:DXQ393743 EHM393244:EHM393743 ERI393244:ERI393743 FBE393244:FBE393743 FLA393244:FLA393743 FUW393244:FUW393743 GES393244:GES393743 GOO393244:GOO393743 GYK393244:GYK393743 HIG393244:HIG393743 HSC393244:HSC393743 IBY393244:IBY393743 ILU393244:ILU393743 IVQ393244:IVQ393743 JFM393244:JFM393743 JPI393244:JPI393743 JZE393244:JZE393743 KJA393244:KJA393743 KSW393244:KSW393743 LCS393244:LCS393743 LMO393244:LMO393743 LWK393244:LWK393743 MGG393244:MGG393743 MQC393244:MQC393743 MZY393244:MZY393743 NJU393244:NJU393743 NTQ393244:NTQ393743 ODM393244:ODM393743 ONI393244:ONI393743 OXE393244:OXE393743 PHA393244:PHA393743 PQW393244:PQW393743 QAS393244:QAS393743 QKO393244:QKO393743 QUK393244:QUK393743 REG393244:REG393743 ROC393244:ROC393743 RXY393244:RXY393743 SHU393244:SHU393743 SRQ393244:SRQ393743 TBM393244:TBM393743 TLI393244:TLI393743 TVE393244:TVE393743 UFA393244:UFA393743 UOW393244:UOW393743 UYS393244:UYS393743 VIO393244:VIO393743 VSK393244:VSK393743 WCG393244:WCG393743 WMC393244:WMC393743 WVY393244:WVY393743 Q458780:Q459279 JM458780:JM459279 TI458780:TI459279 ADE458780:ADE459279 ANA458780:ANA459279 AWW458780:AWW459279 BGS458780:BGS459279 BQO458780:BQO459279 CAK458780:CAK459279 CKG458780:CKG459279 CUC458780:CUC459279 DDY458780:DDY459279 DNU458780:DNU459279 DXQ458780:DXQ459279 EHM458780:EHM459279 ERI458780:ERI459279 FBE458780:FBE459279 FLA458780:FLA459279 FUW458780:FUW459279 GES458780:GES459279 GOO458780:GOO459279 GYK458780:GYK459279 HIG458780:HIG459279 HSC458780:HSC459279 IBY458780:IBY459279 ILU458780:ILU459279 IVQ458780:IVQ459279 JFM458780:JFM459279 JPI458780:JPI459279 JZE458780:JZE459279 KJA458780:KJA459279 KSW458780:KSW459279 LCS458780:LCS459279 LMO458780:LMO459279 LWK458780:LWK459279 MGG458780:MGG459279 MQC458780:MQC459279 MZY458780:MZY459279 NJU458780:NJU459279 NTQ458780:NTQ459279 ODM458780:ODM459279 ONI458780:ONI459279 OXE458780:OXE459279 PHA458780:PHA459279 PQW458780:PQW459279 QAS458780:QAS459279 QKO458780:QKO459279 QUK458780:QUK459279 REG458780:REG459279 ROC458780:ROC459279 RXY458780:RXY459279 SHU458780:SHU459279 SRQ458780:SRQ459279 TBM458780:TBM459279 TLI458780:TLI459279 TVE458780:TVE459279 UFA458780:UFA459279 UOW458780:UOW459279 UYS458780:UYS459279 VIO458780:VIO459279 VSK458780:VSK459279 WCG458780:WCG459279 WMC458780:WMC459279 WVY458780:WVY459279 Q524316:Q524815 JM524316:JM524815 TI524316:TI524815 ADE524316:ADE524815 ANA524316:ANA524815 AWW524316:AWW524815 BGS524316:BGS524815 BQO524316:BQO524815 CAK524316:CAK524815 CKG524316:CKG524815 CUC524316:CUC524815 DDY524316:DDY524815 DNU524316:DNU524815 DXQ524316:DXQ524815 EHM524316:EHM524815 ERI524316:ERI524815 FBE524316:FBE524815 FLA524316:FLA524815 FUW524316:FUW524815 GES524316:GES524815 GOO524316:GOO524815 GYK524316:GYK524815 HIG524316:HIG524815 HSC524316:HSC524815 IBY524316:IBY524815 ILU524316:ILU524815 IVQ524316:IVQ524815 JFM524316:JFM524815 JPI524316:JPI524815 JZE524316:JZE524815 KJA524316:KJA524815 KSW524316:KSW524815 LCS524316:LCS524815 LMO524316:LMO524815 LWK524316:LWK524815 MGG524316:MGG524815 MQC524316:MQC524815 MZY524316:MZY524815 NJU524316:NJU524815 NTQ524316:NTQ524815 ODM524316:ODM524815 ONI524316:ONI524815 OXE524316:OXE524815 PHA524316:PHA524815 PQW524316:PQW524815 QAS524316:QAS524815 QKO524316:QKO524815 QUK524316:QUK524815 REG524316:REG524815 ROC524316:ROC524815 RXY524316:RXY524815 SHU524316:SHU524815 SRQ524316:SRQ524815 TBM524316:TBM524815 TLI524316:TLI524815 TVE524316:TVE524815 UFA524316:UFA524815 UOW524316:UOW524815 UYS524316:UYS524815 VIO524316:VIO524815 VSK524316:VSK524815 WCG524316:WCG524815 WMC524316:WMC524815 WVY524316:WVY524815 Q589852:Q590351 JM589852:JM590351 TI589852:TI590351 ADE589852:ADE590351 ANA589852:ANA590351 AWW589852:AWW590351 BGS589852:BGS590351 BQO589852:BQO590351 CAK589852:CAK590351 CKG589852:CKG590351 CUC589852:CUC590351 DDY589852:DDY590351 DNU589852:DNU590351 DXQ589852:DXQ590351 EHM589852:EHM590351 ERI589852:ERI590351 FBE589852:FBE590351 FLA589852:FLA590351 FUW589852:FUW590351 GES589852:GES590351 GOO589852:GOO590351 GYK589852:GYK590351 HIG589852:HIG590351 HSC589852:HSC590351 IBY589852:IBY590351 ILU589852:ILU590351 IVQ589852:IVQ590351 JFM589852:JFM590351 JPI589852:JPI590351 JZE589852:JZE590351 KJA589852:KJA590351 KSW589852:KSW590351 LCS589852:LCS590351 LMO589852:LMO590351 LWK589852:LWK590351 MGG589852:MGG590351 MQC589852:MQC590351 MZY589852:MZY590351 NJU589852:NJU590351 NTQ589852:NTQ590351 ODM589852:ODM590351 ONI589852:ONI590351 OXE589852:OXE590351 PHA589852:PHA590351 PQW589852:PQW590351 QAS589852:QAS590351 QKO589852:QKO590351 QUK589852:QUK590351 REG589852:REG590351 ROC589852:ROC590351 RXY589852:RXY590351 SHU589852:SHU590351 SRQ589852:SRQ590351 TBM589852:TBM590351 TLI589852:TLI590351 TVE589852:TVE590351 UFA589852:UFA590351 UOW589852:UOW590351 UYS589852:UYS590351 VIO589852:VIO590351 VSK589852:VSK590351 WCG589852:WCG590351 WMC589852:WMC590351 WVY589852:WVY590351 Q655388:Q655887 JM655388:JM655887 TI655388:TI655887 ADE655388:ADE655887 ANA655388:ANA655887 AWW655388:AWW655887 BGS655388:BGS655887 BQO655388:BQO655887 CAK655388:CAK655887 CKG655388:CKG655887 CUC655388:CUC655887 DDY655388:DDY655887 DNU655388:DNU655887 DXQ655388:DXQ655887 EHM655388:EHM655887 ERI655388:ERI655887 FBE655388:FBE655887 FLA655388:FLA655887 FUW655388:FUW655887 GES655388:GES655887 GOO655388:GOO655887 GYK655388:GYK655887 HIG655388:HIG655887 HSC655388:HSC655887 IBY655388:IBY655887 ILU655388:ILU655887 IVQ655388:IVQ655887 JFM655388:JFM655887 JPI655388:JPI655887 JZE655388:JZE655887 KJA655388:KJA655887 KSW655388:KSW655887 LCS655388:LCS655887 LMO655388:LMO655887 LWK655388:LWK655887 MGG655388:MGG655887 MQC655388:MQC655887 MZY655388:MZY655887 NJU655388:NJU655887 NTQ655388:NTQ655887 ODM655388:ODM655887 ONI655388:ONI655887 OXE655388:OXE655887 PHA655388:PHA655887 PQW655388:PQW655887 QAS655388:QAS655887 QKO655388:QKO655887 QUK655388:QUK655887 REG655388:REG655887 ROC655388:ROC655887 RXY655388:RXY655887 SHU655388:SHU655887 SRQ655388:SRQ655887 TBM655388:TBM655887 TLI655388:TLI655887 TVE655388:TVE655887 UFA655388:UFA655887 UOW655388:UOW655887 UYS655388:UYS655887 VIO655388:VIO655887 VSK655388:VSK655887 WCG655388:WCG655887 WMC655388:WMC655887 WVY655388:WVY655887 Q720924:Q721423 JM720924:JM721423 TI720924:TI721423 ADE720924:ADE721423 ANA720924:ANA721423 AWW720924:AWW721423 BGS720924:BGS721423 BQO720924:BQO721423 CAK720924:CAK721423 CKG720924:CKG721423 CUC720924:CUC721423 DDY720924:DDY721423 DNU720924:DNU721423 DXQ720924:DXQ721423 EHM720924:EHM721423 ERI720924:ERI721423 FBE720924:FBE721423 FLA720924:FLA721423 FUW720924:FUW721423 GES720924:GES721423 GOO720924:GOO721423 GYK720924:GYK721423 HIG720924:HIG721423 HSC720924:HSC721423 IBY720924:IBY721423 ILU720924:ILU721423 IVQ720924:IVQ721423 JFM720924:JFM721423 JPI720924:JPI721423 JZE720924:JZE721423 KJA720924:KJA721423 KSW720924:KSW721423 LCS720924:LCS721423 LMO720924:LMO721423 LWK720924:LWK721423 MGG720924:MGG721423 MQC720924:MQC721423 MZY720924:MZY721423 NJU720924:NJU721423 NTQ720924:NTQ721423 ODM720924:ODM721423 ONI720924:ONI721423 OXE720924:OXE721423 PHA720924:PHA721423 PQW720924:PQW721423 QAS720924:QAS721423 QKO720924:QKO721423 QUK720924:QUK721423 REG720924:REG721423 ROC720924:ROC721423 RXY720924:RXY721423 SHU720924:SHU721423 SRQ720924:SRQ721423 TBM720924:TBM721423 TLI720924:TLI721423 TVE720924:TVE721423 UFA720924:UFA721423 UOW720924:UOW721423 UYS720924:UYS721423 VIO720924:VIO721423 VSK720924:VSK721423 WCG720924:WCG721423 WMC720924:WMC721423 WVY720924:WVY721423 Q786460:Q786959 JM786460:JM786959 TI786460:TI786959 ADE786460:ADE786959 ANA786460:ANA786959 AWW786460:AWW786959 BGS786460:BGS786959 BQO786460:BQO786959 CAK786460:CAK786959 CKG786460:CKG786959 CUC786460:CUC786959 DDY786460:DDY786959 DNU786460:DNU786959 DXQ786460:DXQ786959 EHM786460:EHM786959 ERI786460:ERI786959 FBE786460:FBE786959 FLA786460:FLA786959 FUW786460:FUW786959 GES786460:GES786959 GOO786460:GOO786959 GYK786460:GYK786959 HIG786460:HIG786959 HSC786460:HSC786959 IBY786460:IBY786959 ILU786460:ILU786959 IVQ786460:IVQ786959 JFM786460:JFM786959 JPI786460:JPI786959 JZE786460:JZE786959 KJA786460:KJA786959 KSW786460:KSW786959 LCS786460:LCS786959 LMO786460:LMO786959 LWK786460:LWK786959 MGG786460:MGG786959 MQC786460:MQC786959 MZY786460:MZY786959 NJU786460:NJU786959 NTQ786460:NTQ786959 ODM786460:ODM786959 ONI786460:ONI786959 OXE786460:OXE786959 PHA786460:PHA786959 PQW786460:PQW786959 QAS786460:QAS786959 QKO786460:QKO786959 QUK786460:QUK786959 REG786460:REG786959 ROC786460:ROC786959 RXY786460:RXY786959 SHU786460:SHU786959 SRQ786460:SRQ786959 TBM786460:TBM786959 TLI786460:TLI786959 TVE786460:TVE786959 UFA786460:UFA786959 UOW786460:UOW786959 UYS786460:UYS786959 VIO786460:VIO786959 VSK786460:VSK786959 WCG786460:WCG786959 WMC786460:WMC786959 WVY786460:WVY786959 Q851996:Q852495 JM851996:JM852495 TI851996:TI852495 ADE851996:ADE852495 ANA851996:ANA852495 AWW851996:AWW852495 BGS851996:BGS852495 BQO851996:BQO852495 CAK851996:CAK852495 CKG851996:CKG852495 CUC851996:CUC852495 DDY851996:DDY852495 DNU851996:DNU852495 DXQ851996:DXQ852495 EHM851996:EHM852495 ERI851996:ERI852495 FBE851996:FBE852495 FLA851996:FLA852495 FUW851996:FUW852495 GES851996:GES852495 GOO851996:GOO852495 GYK851996:GYK852495 HIG851996:HIG852495 HSC851996:HSC852495 IBY851996:IBY852495 ILU851996:ILU852495 IVQ851996:IVQ852495 JFM851996:JFM852495 JPI851996:JPI852495 JZE851996:JZE852495 KJA851996:KJA852495 KSW851996:KSW852495 LCS851996:LCS852495 LMO851996:LMO852495 LWK851996:LWK852495 MGG851996:MGG852495 MQC851996:MQC852495 MZY851996:MZY852495 NJU851996:NJU852495 NTQ851996:NTQ852495 ODM851996:ODM852495 ONI851996:ONI852495 OXE851996:OXE852495 PHA851996:PHA852495 PQW851996:PQW852495 QAS851996:QAS852495 QKO851996:QKO852495 QUK851996:QUK852495 REG851996:REG852495 ROC851996:ROC852495 RXY851996:RXY852495 SHU851996:SHU852495 SRQ851996:SRQ852495 TBM851996:TBM852495 TLI851996:TLI852495 TVE851996:TVE852495 UFA851996:UFA852495 UOW851996:UOW852495 UYS851996:UYS852495 VIO851996:VIO852495 VSK851996:VSK852495 WCG851996:WCG852495 WMC851996:WMC852495 WVY851996:WVY852495 Q917532:Q918031 JM917532:JM918031 TI917532:TI918031 ADE917532:ADE918031 ANA917532:ANA918031 AWW917532:AWW918031 BGS917532:BGS918031 BQO917532:BQO918031 CAK917532:CAK918031 CKG917532:CKG918031 CUC917532:CUC918031 DDY917532:DDY918031 DNU917532:DNU918031 DXQ917532:DXQ918031 EHM917532:EHM918031 ERI917532:ERI918031 FBE917532:FBE918031 FLA917532:FLA918031 FUW917532:FUW918031 GES917532:GES918031 GOO917532:GOO918031 GYK917532:GYK918031 HIG917532:HIG918031 HSC917532:HSC918031 IBY917532:IBY918031 ILU917532:ILU918031 IVQ917532:IVQ918031 JFM917532:JFM918031 JPI917532:JPI918031 JZE917532:JZE918031 KJA917532:KJA918031 KSW917532:KSW918031 LCS917532:LCS918031 LMO917532:LMO918031 LWK917532:LWK918031 MGG917532:MGG918031 MQC917532:MQC918031 MZY917532:MZY918031 NJU917532:NJU918031 NTQ917532:NTQ918031 ODM917532:ODM918031 ONI917532:ONI918031 OXE917532:OXE918031 PHA917532:PHA918031 PQW917532:PQW918031 QAS917532:QAS918031 QKO917532:QKO918031 QUK917532:QUK918031 REG917532:REG918031 ROC917532:ROC918031 RXY917532:RXY918031 SHU917532:SHU918031 SRQ917532:SRQ918031 TBM917532:TBM918031 TLI917532:TLI918031 TVE917532:TVE918031 UFA917532:UFA918031 UOW917532:UOW918031 UYS917532:UYS918031 VIO917532:VIO918031 VSK917532:VSK918031 WCG917532:WCG918031 WMC917532:WMC918031 WVY917532:WVY918031 Q983068:Q983567 JM983068:JM983567 TI983068:TI983567 ADE983068:ADE983567 ANA983068:ANA983567 AWW983068:AWW983567 BGS983068:BGS983567 BQO983068:BQO983567 CAK983068:CAK983567 CKG983068:CKG983567 CUC983068:CUC983567 DDY983068:DDY983567 DNU983068:DNU983567 DXQ983068:DXQ983567 EHM983068:EHM983567 ERI983068:ERI983567 FBE983068:FBE983567 FLA983068:FLA983567 FUW983068:FUW983567 GES983068:GES983567 GOO983068:GOO983567 GYK983068:GYK983567 HIG983068:HIG983567 HSC983068:HSC983567 IBY983068:IBY983567 ILU983068:ILU983567 IVQ983068:IVQ983567 JFM983068:JFM983567 JPI983068:JPI983567 JZE983068:JZE983567 KJA983068:KJA983567 KSW983068:KSW983567 LCS983068:LCS983567 LMO983068:LMO983567 LWK983068:LWK983567 MGG983068:MGG983567 MQC983068:MQC983567 MZY983068:MZY983567 NJU983068:NJU983567 NTQ983068:NTQ983567 ODM983068:ODM983567 ONI983068:ONI983567 OXE983068:OXE983567 PHA983068:PHA983567 PQW983068:PQW983567 QAS983068:QAS983567 QKO983068:QKO983567 QUK983068:QUK983567 REG983068:REG983567 ROC983068:ROC983567 RXY983068:RXY983567 SHU983068:SHU983567 SRQ983068:SRQ983567 TBM983068:TBM983567 TLI983068:TLI983567 TVE983068:TVE983567 UFA983068:UFA983567 UOW983068:UOW983567 UYS983068:UYS983567 VIO983068:VIO983567 VSK983068:VSK983567 WCG983068:WCG983567 WMC983068:WMC983567 WVY983068:WVY983567" xr:uid="{00000000-0002-0000-0200-00000A000000}">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28:AF527 KB28:KB527 TX28:TX527 ADT28:ADT527 ANP28:ANP527 AXL28:AXL527 BHH28:BHH527 BRD28:BRD527 CAZ28:CAZ527 CKV28:CKV527 CUR28:CUR527 DEN28:DEN527 DOJ28:DOJ527 DYF28:DYF527 EIB28:EIB527 ERX28:ERX527 FBT28:FBT527 FLP28:FLP527 FVL28:FVL527 GFH28:GFH527 GPD28:GPD527 GYZ28:GYZ527 HIV28:HIV527 HSR28:HSR527 ICN28:ICN527 IMJ28:IMJ527 IWF28:IWF527 JGB28:JGB527 JPX28:JPX527 JZT28:JZT527 KJP28:KJP527 KTL28:KTL527 LDH28:LDH527 LND28:LND527 LWZ28:LWZ527 MGV28:MGV527 MQR28:MQR527 NAN28:NAN527 NKJ28:NKJ527 NUF28:NUF527 OEB28:OEB527 ONX28:ONX527 OXT28:OXT527 PHP28:PHP527 PRL28:PRL527 QBH28:QBH527 QLD28:QLD527 QUZ28:QUZ527 REV28:REV527 ROR28:ROR527 RYN28:RYN527 SIJ28:SIJ527 SSF28:SSF527 TCB28:TCB527 TLX28:TLX527 TVT28:TVT527 UFP28:UFP527 UPL28:UPL527 UZH28:UZH527 VJD28:VJD527 VSZ28:VSZ527 WCV28:WCV527 WMR28:WMR527 WWN28:WWN527 AF65564:AF66063 KB65564:KB66063 TX65564:TX66063 ADT65564:ADT66063 ANP65564:ANP66063 AXL65564:AXL66063 BHH65564:BHH66063 BRD65564:BRD66063 CAZ65564:CAZ66063 CKV65564:CKV66063 CUR65564:CUR66063 DEN65564:DEN66063 DOJ65564:DOJ66063 DYF65564:DYF66063 EIB65564:EIB66063 ERX65564:ERX66063 FBT65564:FBT66063 FLP65564:FLP66063 FVL65564:FVL66063 GFH65564:GFH66063 GPD65564:GPD66063 GYZ65564:GYZ66063 HIV65564:HIV66063 HSR65564:HSR66063 ICN65564:ICN66063 IMJ65564:IMJ66063 IWF65564:IWF66063 JGB65564:JGB66063 JPX65564:JPX66063 JZT65564:JZT66063 KJP65564:KJP66063 KTL65564:KTL66063 LDH65564:LDH66063 LND65564:LND66063 LWZ65564:LWZ66063 MGV65564:MGV66063 MQR65564:MQR66063 NAN65564:NAN66063 NKJ65564:NKJ66063 NUF65564:NUF66063 OEB65564:OEB66063 ONX65564:ONX66063 OXT65564:OXT66063 PHP65564:PHP66063 PRL65564:PRL66063 QBH65564:QBH66063 QLD65564:QLD66063 QUZ65564:QUZ66063 REV65564:REV66063 ROR65564:ROR66063 RYN65564:RYN66063 SIJ65564:SIJ66063 SSF65564:SSF66063 TCB65564:TCB66063 TLX65564:TLX66063 TVT65564:TVT66063 UFP65564:UFP66063 UPL65564:UPL66063 UZH65564:UZH66063 VJD65564:VJD66063 VSZ65564:VSZ66063 WCV65564:WCV66063 WMR65564:WMR66063 WWN65564:WWN66063 AF131100:AF131599 KB131100:KB131599 TX131100:TX131599 ADT131100:ADT131599 ANP131100:ANP131599 AXL131100:AXL131599 BHH131100:BHH131599 BRD131100:BRD131599 CAZ131100:CAZ131599 CKV131100:CKV131599 CUR131100:CUR131599 DEN131100:DEN131599 DOJ131100:DOJ131599 DYF131100:DYF131599 EIB131100:EIB131599 ERX131100:ERX131599 FBT131100:FBT131599 FLP131100:FLP131599 FVL131100:FVL131599 GFH131100:GFH131599 GPD131100:GPD131599 GYZ131100:GYZ131599 HIV131100:HIV131599 HSR131100:HSR131599 ICN131100:ICN131599 IMJ131100:IMJ131599 IWF131100:IWF131599 JGB131100:JGB131599 JPX131100:JPX131599 JZT131100:JZT131599 KJP131100:KJP131599 KTL131100:KTL131599 LDH131100:LDH131599 LND131100:LND131599 LWZ131100:LWZ131599 MGV131100:MGV131599 MQR131100:MQR131599 NAN131100:NAN131599 NKJ131100:NKJ131599 NUF131100:NUF131599 OEB131100:OEB131599 ONX131100:ONX131599 OXT131100:OXT131599 PHP131100:PHP131599 PRL131100:PRL131599 QBH131100:QBH131599 QLD131100:QLD131599 QUZ131100:QUZ131599 REV131100:REV131599 ROR131100:ROR131599 RYN131100:RYN131599 SIJ131100:SIJ131599 SSF131100:SSF131599 TCB131100:TCB131599 TLX131100:TLX131599 TVT131100:TVT131599 UFP131100:UFP131599 UPL131100:UPL131599 UZH131100:UZH131599 VJD131100:VJD131599 VSZ131100:VSZ131599 WCV131100:WCV131599 WMR131100:WMR131599 WWN131100:WWN131599 AF196636:AF197135 KB196636:KB197135 TX196636:TX197135 ADT196636:ADT197135 ANP196636:ANP197135 AXL196636:AXL197135 BHH196636:BHH197135 BRD196636:BRD197135 CAZ196636:CAZ197135 CKV196636:CKV197135 CUR196636:CUR197135 DEN196636:DEN197135 DOJ196636:DOJ197135 DYF196636:DYF197135 EIB196636:EIB197135 ERX196636:ERX197135 FBT196636:FBT197135 FLP196636:FLP197135 FVL196636:FVL197135 GFH196636:GFH197135 GPD196636:GPD197135 GYZ196636:GYZ197135 HIV196636:HIV197135 HSR196636:HSR197135 ICN196636:ICN197135 IMJ196636:IMJ197135 IWF196636:IWF197135 JGB196636:JGB197135 JPX196636:JPX197135 JZT196636:JZT197135 KJP196636:KJP197135 KTL196636:KTL197135 LDH196636:LDH197135 LND196636:LND197135 LWZ196636:LWZ197135 MGV196636:MGV197135 MQR196636:MQR197135 NAN196636:NAN197135 NKJ196636:NKJ197135 NUF196636:NUF197135 OEB196636:OEB197135 ONX196636:ONX197135 OXT196636:OXT197135 PHP196636:PHP197135 PRL196636:PRL197135 QBH196636:QBH197135 QLD196636:QLD197135 QUZ196636:QUZ197135 REV196636:REV197135 ROR196636:ROR197135 RYN196636:RYN197135 SIJ196636:SIJ197135 SSF196636:SSF197135 TCB196636:TCB197135 TLX196636:TLX197135 TVT196636:TVT197135 UFP196636:UFP197135 UPL196636:UPL197135 UZH196636:UZH197135 VJD196636:VJD197135 VSZ196636:VSZ197135 WCV196636:WCV197135 WMR196636:WMR197135 WWN196636:WWN197135 AF262172:AF262671 KB262172:KB262671 TX262172:TX262671 ADT262172:ADT262671 ANP262172:ANP262671 AXL262172:AXL262671 BHH262172:BHH262671 BRD262172:BRD262671 CAZ262172:CAZ262671 CKV262172:CKV262671 CUR262172:CUR262671 DEN262172:DEN262671 DOJ262172:DOJ262671 DYF262172:DYF262671 EIB262172:EIB262671 ERX262172:ERX262671 FBT262172:FBT262671 FLP262172:FLP262671 FVL262172:FVL262671 GFH262172:GFH262671 GPD262172:GPD262671 GYZ262172:GYZ262671 HIV262172:HIV262671 HSR262172:HSR262671 ICN262172:ICN262671 IMJ262172:IMJ262671 IWF262172:IWF262671 JGB262172:JGB262671 JPX262172:JPX262671 JZT262172:JZT262671 KJP262172:KJP262671 KTL262172:KTL262671 LDH262172:LDH262671 LND262172:LND262671 LWZ262172:LWZ262671 MGV262172:MGV262671 MQR262172:MQR262671 NAN262172:NAN262671 NKJ262172:NKJ262671 NUF262172:NUF262671 OEB262172:OEB262671 ONX262172:ONX262671 OXT262172:OXT262671 PHP262172:PHP262671 PRL262172:PRL262671 QBH262172:QBH262671 QLD262172:QLD262671 QUZ262172:QUZ262671 REV262172:REV262671 ROR262172:ROR262671 RYN262172:RYN262671 SIJ262172:SIJ262671 SSF262172:SSF262671 TCB262172:TCB262671 TLX262172:TLX262671 TVT262172:TVT262671 UFP262172:UFP262671 UPL262172:UPL262671 UZH262172:UZH262671 VJD262172:VJD262671 VSZ262172:VSZ262671 WCV262172:WCV262671 WMR262172:WMR262671 WWN262172:WWN262671 AF327708:AF328207 KB327708:KB328207 TX327708:TX328207 ADT327708:ADT328207 ANP327708:ANP328207 AXL327708:AXL328207 BHH327708:BHH328207 BRD327708:BRD328207 CAZ327708:CAZ328207 CKV327708:CKV328207 CUR327708:CUR328207 DEN327708:DEN328207 DOJ327708:DOJ328207 DYF327708:DYF328207 EIB327708:EIB328207 ERX327708:ERX328207 FBT327708:FBT328207 FLP327708:FLP328207 FVL327708:FVL328207 GFH327708:GFH328207 GPD327708:GPD328207 GYZ327708:GYZ328207 HIV327708:HIV328207 HSR327708:HSR328207 ICN327708:ICN328207 IMJ327708:IMJ328207 IWF327708:IWF328207 JGB327708:JGB328207 JPX327708:JPX328207 JZT327708:JZT328207 KJP327708:KJP328207 KTL327708:KTL328207 LDH327708:LDH328207 LND327708:LND328207 LWZ327708:LWZ328207 MGV327708:MGV328207 MQR327708:MQR328207 NAN327708:NAN328207 NKJ327708:NKJ328207 NUF327708:NUF328207 OEB327708:OEB328207 ONX327708:ONX328207 OXT327708:OXT328207 PHP327708:PHP328207 PRL327708:PRL328207 QBH327708:QBH328207 QLD327708:QLD328207 QUZ327708:QUZ328207 REV327708:REV328207 ROR327708:ROR328207 RYN327708:RYN328207 SIJ327708:SIJ328207 SSF327708:SSF328207 TCB327708:TCB328207 TLX327708:TLX328207 TVT327708:TVT328207 UFP327708:UFP328207 UPL327708:UPL328207 UZH327708:UZH328207 VJD327708:VJD328207 VSZ327708:VSZ328207 WCV327708:WCV328207 WMR327708:WMR328207 WWN327708:WWN328207 AF393244:AF393743 KB393244:KB393743 TX393244:TX393743 ADT393244:ADT393743 ANP393244:ANP393743 AXL393244:AXL393743 BHH393244:BHH393743 BRD393244:BRD393743 CAZ393244:CAZ393743 CKV393244:CKV393743 CUR393244:CUR393743 DEN393244:DEN393743 DOJ393244:DOJ393743 DYF393244:DYF393743 EIB393244:EIB393743 ERX393244:ERX393743 FBT393244:FBT393743 FLP393244:FLP393743 FVL393244:FVL393743 GFH393244:GFH393743 GPD393244:GPD393743 GYZ393244:GYZ393743 HIV393244:HIV393743 HSR393244:HSR393743 ICN393244:ICN393743 IMJ393244:IMJ393743 IWF393244:IWF393743 JGB393244:JGB393743 JPX393244:JPX393743 JZT393244:JZT393743 KJP393244:KJP393743 KTL393244:KTL393743 LDH393244:LDH393743 LND393244:LND393743 LWZ393244:LWZ393743 MGV393244:MGV393743 MQR393244:MQR393743 NAN393244:NAN393743 NKJ393244:NKJ393743 NUF393244:NUF393743 OEB393244:OEB393743 ONX393244:ONX393743 OXT393244:OXT393743 PHP393244:PHP393743 PRL393244:PRL393743 QBH393244:QBH393743 QLD393244:QLD393743 QUZ393244:QUZ393743 REV393244:REV393743 ROR393244:ROR393743 RYN393244:RYN393743 SIJ393244:SIJ393743 SSF393244:SSF393743 TCB393244:TCB393743 TLX393244:TLX393743 TVT393244:TVT393743 UFP393244:UFP393743 UPL393244:UPL393743 UZH393244:UZH393743 VJD393244:VJD393743 VSZ393244:VSZ393743 WCV393244:WCV393743 WMR393244:WMR393743 WWN393244:WWN393743 AF458780:AF459279 KB458780:KB459279 TX458780:TX459279 ADT458780:ADT459279 ANP458780:ANP459279 AXL458780:AXL459279 BHH458780:BHH459279 BRD458780:BRD459279 CAZ458780:CAZ459279 CKV458780:CKV459279 CUR458780:CUR459279 DEN458780:DEN459279 DOJ458780:DOJ459279 DYF458780:DYF459279 EIB458780:EIB459279 ERX458780:ERX459279 FBT458780:FBT459279 FLP458780:FLP459279 FVL458780:FVL459279 GFH458780:GFH459279 GPD458780:GPD459279 GYZ458780:GYZ459279 HIV458780:HIV459279 HSR458780:HSR459279 ICN458780:ICN459279 IMJ458780:IMJ459279 IWF458780:IWF459279 JGB458780:JGB459279 JPX458780:JPX459279 JZT458780:JZT459279 KJP458780:KJP459279 KTL458780:KTL459279 LDH458780:LDH459279 LND458780:LND459279 LWZ458780:LWZ459279 MGV458780:MGV459279 MQR458780:MQR459279 NAN458780:NAN459279 NKJ458780:NKJ459279 NUF458780:NUF459279 OEB458780:OEB459279 ONX458780:ONX459279 OXT458780:OXT459279 PHP458780:PHP459279 PRL458780:PRL459279 QBH458780:QBH459279 QLD458780:QLD459279 QUZ458780:QUZ459279 REV458780:REV459279 ROR458780:ROR459279 RYN458780:RYN459279 SIJ458780:SIJ459279 SSF458780:SSF459279 TCB458780:TCB459279 TLX458780:TLX459279 TVT458780:TVT459279 UFP458780:UFP459279 UPL458780:UPL459279 UZH458780:UZH459279 VJD458780:VJD459279 VSZ458780:VSZ459279 WCV458780:WCV459279 WMR458780:WMR459279 WWN458780:WWN459279 AF524316:AF524815 KB524316:KB524815 TX524316:TX524815 ADT524316:ADT524815 ANP524316:ANP524815 AXL524316:AXL524815 BHH524316:BHH524815 BRD524316:BRD524815 CAZ524316:CAZ524815 CKV524316:CKV524815 CUR524316:CUR524815 DEN524316:DEN524815 DOJ524316:DOJ524815 DYF524316:DYF524815 EIB524316:EIB524815 ERX524316:ERX524815 FBT524316:FBT524815 FLP524316:FLP524815 FVL524316:FVL524815 GFH524316:GFH524815 GPD524316:GPD524815 GYZ524316:GYZ524815 HIV524316:HIV524815 HSR524316:HSR524815 ICN524316:ICN524815 IMJ524316:IMJ524815 IWF524316:IWF524815 JGB524316:JGB524815 JPX524316:JPX524815 JZT524316:JZT524815 KJP524316:KJP524815 KTL524316:KTL524815 LDH524316:LDH524815 LND524316:LND524815 LWZ524316:LWZ524815 MGV524316:MGV524815 MQR524316:MQR524815 NAN524316:NAN524815 NKJ524316:NKJ524815 NUF524316:NUF524815 OEB524316:OEB524815 ONX524316:ONX524815 OXT524316:OXT524815 PHP524316:PHP524815 PRL524316:PRL524815 QBH524316:QBH524815 QLD524316:QLD524815 QUZ524316:QUZ524815 REV524316:REV524815 ROR524316:ROR524815 RYN524316:RYN524815 SIJ524316:SIJ524815 SSF524316:SSF524815 TCB524316:TCB524815 TLX524316:TLX524815 TVT524316:TVT524815 UFP524316:UFP524815 UPL524316:UPL524815 UZH524316:UZH524815 VJD524316:VJD524815 VSZ524316:VSZ524815 WCV524316:WCV524815 WMR524316:WMR524815 WWN524316:WWN524815 AF589852:AF590351 KB589852:KB590351 TX589852:TX590351 ADT589852:ADT590351 ANP589852:ANP590351 AXL589852:AXL590351 BHH589852:BHH590351 BRD589852:BRD590351 CAZ589852:CAZ590351 CKV589852:CKV590351 CUR589852:CUR590351 DEN589852:DEN590351 DOJ589852:DOJ590351 DYF589852:DYF590351 EIB589852:EIB590351 ERX589852:ERX590351 FBT589852:FBT590351 FLP589852:FLP590351 FVL589852:FVL590351 GFH589852:GFH590351 GPD589852:GPD590351 GYZ589852:GYZ590351 HIV589852:HIV590351 HSR589852:HSR590351 ICN589852:ICN590351 IMJ589852:IMJ590351 IWF589852:IWF590351 JGB589852:JGB590351 JPX589852:JPX590351 JZT589852:JZT590351 KJP589852:KJP590351 KTL589852:KTL590351 LDH589852:LDH590351 LND589852:LND590351 LWZ589852:LWZ590351 MGV589852:MGV590351 MQR589852:MQR590351 NAN589852:NAN590351 NKJ589852:NKJ590351 NUF589852:NUF590351 OEB589852:OEB590351 ONX589852:ONX590351 OXT589852:OXT590351 PHP589852:PHP590351 PRL589852:PRL590351 QBH589852:QBH590351 QLD589852:QLD590351 QUZ589852:QUZ590351 REV589852:REV590351 ROR589852:ROR590351 RYN589852:RYN590351 SIJ589852:SIJ590351 SSF589852:SSF590351 TCB589852:TCB590351 TLX589852:TLX590351 TVT589852:TVT590351 UFP589852:UFP590351 UPL589852:UPL590351 UZH589852:UZH590351 VJD589852:VJD590351 VSZ589852:VSZ590351 WCV589852:WCV590351 WMR589852:WMR590351 WWN589852:WWN590351 AF655388:AF655887 KB655388:KB655887 TX655388:TX655887 ADT655388:ADT655887 ANP655388:ANP655887 AXL655388:AXL655887 BHH655388:BHH655887 BRD655388:BRD655887 CAZ655388:CAZ655887 CKV655388:CKV655887 CUR655388:CUR655887 DEN655388:DEN655887 DOJ655388:DOJ655887 DYF655388:DYF655887 EIB655388:EIB655887 ERX655388:ERX655887 FBT655388:FBT655887 FLP655388:FLP655887 FVL655388:FVL655887 GFH655388:GFH655887 GPD655388:GPD655887 GYZ655388:GYZ655887 HIV655388:HIV655887 HSR655388:HSR655887 ICN655388:ICN655887 IMJ655388:IMJ655887 IWF655388:IWF655887 JGB655388:JGB655887 JPX655388:JPX655887 JZT655388:JZT655887 KJP655388:KJP655887 KTL655388:KTL655887 LDH655388:LDH655887 LND655388:LND655887 LWZ655388:LWZ655887 MGV655388:MGV655887 MQR655388:MQR655887 NAN655388:NAN655887 NKJ655388:NKJ655887 NUF655388:NUF655887 OEB655388:OEB655887 ONX655388:ONX655887 OXT655388:OXT655887 PHP655388:PHP655887 PRL655388:PRL655887 QBH655388:QBH655887 QLD655388:QLD655887 QUZ655388:QUZ655887 REV655388:REV655887 ROR655388:ROR655887 RYN655388:RYN655887 SIJ655388:SIJ655887 SSF655388:SSF655887 TCB655388:TCB655887 TLX655388:TLX655887 TVT655388:TVT655887 UFP655388:UFP655887 UPL655388:UPL655887 UZH655388:UZH655887 VJD655388:VJD655887 VSZ655388:VSZ655887 WCV655388:WCV655887 WMR655388:WMR655887 WWN655388:WWN655887 AF720924:AF721423 KB720924:KB721423 TX720924:TX721423 ADT720924:ADT721423 ANP720924:ANP721423 AXL720924:AXL721423 BHH720924:BHH721423 BRD720924:BRD721423 CAZ720924:CAZ721423 CKV720924:CKV721423 CUR720924:CUR721423 DEN720924:DEN721423 DOJ720924:DOJ721423 DYF720924:DYF721423 EIB720924:EIB721423 ERX720924:ERX721423 FBT720924:FBT721423 FLP720924:FLP721423 FVL720924:FVL721423 GFH720924:GFH721423 GPD720924:GPD721423 GYZ720924:GYZ721423 HIV720924:HIV721423 HSR720924:HSR721423 ICN720924:ICN721423 IMJ720924:IMJ721423 IWF720924:IWF721423 JGB720924:JGB721423 JPX720924:JPX721423 JZT720924:JZT721423 KJP720924:KJP721423 KTL720924:KTL721423 LDH720924:LDH721423 LND720924:LND721423 LWZ720924:LWZ721423 MGV720924:MGV721423 MQR720924:MQR721423 NAN720924:NAN721423 NKJ720924:NKJ721423 NUF720924:NUF721423 OEB720924:OEB721423 ONX720924:ONX721423 OXT720924:OXT721423 PHP720924:PHP721423 PRL720924:PRL721423 QBH720924:QBH721423 QLD720924:QLD721423 QUZ720924:QUZ721423 REV720924:REV721423 ROR720924:ROR721423 RYN720924:RYN721423 SIJ720924:SIJ721423 SSF720924:SSF721423 TCB720924:TCB721423 TLX720924:TLX721423 TVT720924:TVT721423 UFP720924:UFP721423 UPL720924:UPL721423 UZH720924:UZH721423 VJD720924:VJD721423 VSZ720924:VSZ721423 WCV720924:WCV721423 WMR720924:WMR721423 WWN720924:WWN721423 AF786460:AF786959 KB786460:KB786959 TX786460:TX786959 ADT786460:ADT786959 ANP786460:ANP786959 AXL786460:AXL786959 BHH786460:BHH786959 BRD786460:BRD786959 CAZ786460:CAZ786959 CKV786460:CKV786959 CUR786460:CUR786959 DEN786460:DEN786959 DOJ786460:DOJ786959 DYF786460:DYF786959 EIB786460:EIB786959 ERX786460:ERX786959 FBT786460:FBT786959 FLP786460:FLP786959 FVL786460:FVL786959 GFH786460:GFH786959 GPD786460:GPD786959 GYZ786460:GYZ786959 HIV786460:HIV786959 HSR786460:HSR786959 ICN786460:ICN786959 IMJ786460:IMJ786959 IWF786460:IWF786959 JGB786460:JGB786959 JPX786460:JPX786959 JZT786460:JZT786959 KJP786460:KJP786959 KTL786460:KTL786959 LDH786460:LDH786959 LND786460:LND786959 LWZ786460:LWZ786959 MGV786460:MGV786959 MQR786460:MQR786959 NAN786460:NAN786959 NKJ786460:NKJ786959 NUF786460:NUF786959 OEB786460:OEB786959 ONX786460:ONX786959 OXT786460:OXT786959 PHP786460:PHP786959 PRL786460:PRL786959 QBH786460:QBH786959 QLD786460:QLD786959 QUZ786460:QUZ786959 REV786460:REV786959 ROR786460:ROR786959 RYN786460:RYN786959 SIJ786460:SIJ786959 SSF786460:SSF786959 TCB786460:TCB786959 TLX786460:TLX786959 TVT786460:TVT786959 UFP786460:UFP786959 UPL786460:UPL786959 UZH786460:UZH786959 VJD786460:VJD786959 VSZ786460:VSZ786959 WCV786460:WCV786959 WMR786460:WMR786959 WWN786460:WWN786959 AF851996:AF852495 KB851996:KB852495 TX851996:TX852495 ADT851996:ADT852495 ANP851996:ANP852495 AXL851996:AXL852495 BHH851996:BHH852495 BRD851996:BRD852495 CAZ851996:CAZ852495 CKV851996:CKV852495 CUR851996:CUR852495 DEN851996:DEN852495 DOJ851996:DOJ852495 DYF851996:DYF852495 EIB851996:EIB852495 ERX851996:ERX852495 FBT851996:FBT852495 FLP851996:FLP852495 FVL851996:FVL852495 GFH851996:GFH852495 GPD851996:GPD852495 GYZ851996:GYZ852495 HIV851996:HIV852495 HSR851996:HSR852495 ICN851996:ICN852495 IMJ851996:IMJ852495 IWF851996:IWF852495 JGB851996:JGB852495 JPX851996:JPX852495 JZT851996:JZT852495 KJP851996:KJP852495 KTL851996:KTL852495 LDH851996:LDH852495 LND851996:LND852495 LWZ851996:LWZ852495 MGV851996:MGV852495 MQR851996:MQR852495 NAN851996:NAN852495 NKJ851996:NKJ852495 NUF851996:NUF852495 OEB851996:OEB852495 ONX851996:ONX852495 OXT851996:OXT852495 PHP851996:PHP852495 PRL851996:PRL852495 QBH851996:QBH852495 QLD851996:QLD852495 QUZ851996:QUZ852495 REV851996:REV852495 ROR851996:ROR852495 RYN851996:RYN852495 SIJ851996:SIJ852495 SSF851996:SSF852495 TCB851996:TCB852495 TLX851996:TLX852495 TVT851996:TVT852495 UFP851996:UFP852495 UPL851996:UPL852495 UZH851996:UZH852495 VJD851996:VJD852495 VSZ851996:VSZ852495 WCV851996:WCV852495 WMR851996:WMR852495 WWN851996:WWN852495 AF917532:AF918031 KB917532:KB918031 TX917532:TX918031 ADT917532:ADT918031 ANP917532:ANP918031 AXL917532:AXL918031 BHH917532:BHH918031 BRD917532:BRD918031 CAZ917532:CAZ918031 CKV917532:CKV918031 CUR917532:CUR918031 DEN917532:DEN918031 DOJ917532:DOJ918031 DYF917532:DYF918031 EIB917532:EIB918031 ERX917532:ERX918031 FBT917532:FBT918031 FLP917532:FLP918031 FVL917532:FVL918031 GFH917532:GFH918031 GPD917532:GPD918031 GYZ917532:GYZ918031 HIV917532:HIV918031 HSR917532:HSR918031 ICN917532:ICN918031 IMJ917532:IMJ918031 IWF917532:IWF918031 JGB917532:JGB918031 JPX917532:JPX918031 JZT917532:JZT918031 KJP917532:KJP918031 KTL917532:KTL918031 LDH917532:LDH918031 LND917532:LND918031 LWZ917532:LWZ918031 MGV917532:MGV918031 MQR917532:MQR918031 NAN917532:NAN918031 NKJ917532:NKJ918031 NUF917532:NUF918031 OEB917532:OEB918031 ONX917532:ONX918031 OXT917532:OXT918031 PHP917532:PHP918031 PRL917532:PRL918031 QBH917532:QBH918031 QLD917532:QLD918031 QUZ917532:QUZ918031 REV917532:REV918031 ROR917532:ROR918031 RYN917532:RYN918031 SIJ917532:SIJ918031 SSF917532:SSF918031 TCB917532:TCB918031 TLX917532:TLX918031 TVT917532:TVT918031 UFP917532:UFP918031 UPL917532:UPL918031 UZH917532:UZH918031 VJD917532:VJD918031 VSZ917532:VSZ918031 WCV917532:WCV918031 WMR917532:WMR918031 WWN917532:WWN918031 AF983068:AF983567 KB983068:KB983567 TX983068:TX983567 ADT983068:ADT983567 ANP983068:ANP983567 AXL983068:AXL983567 BHH983068:BHH983567 BRD983068:BRD983567 CAZ983068:CAZ983567 CKV983068:CKV983567 CUR983068:CUR983567 DEN983068:DEN983567 DOJ983068:DOJ983567 DYF983068:DYF983567 EIB983068:EIB983567 ERX983068:ERX983567 FBT983068:FBT983567 FLP983068:FLP983567 FVL983068:FVL983567 GFH983068:GFH983567 GPD983068:GPD983567 GYZ983068:GYZ983567 HIV983068:HIV983567 HSR983068:HSR983567 ICN983068:ICN983567 IMJ983068:IMJ983567 IWF983068:IWF983567 JGB983068:JGB983567 JPX983068:JPX983567 JZT983068:JZT983567 KJP983068:KJP983567 KTL983068:KTL983567 LDH983068:LDH983567 LND983068:LND983567 LWZ983068:LWZ983567 MGV983068:MGV983567 MQR983068:MQR983567 NAN983068:NAN983567 NKJ983068:NKJ983567 NUF983068:NUF983567 OEB983068:OEB983567 ONX983068:ONX983567 OXT983068:OXT983567 PHP983068:PHP983567 PRL983068:PRL983567 QBH983068:QBH983567 QLD983068:QLD983567 QUZ983068:QUZ983567 REV983068:REV983567 ROR983068:ROR983567 RYN983068:RYN983567 SIJ983068:SIJ983567 SSF983068:SSF983567 TCB983068:TCB983567 TLX983068:TLX983567 TVT983068:TVT983567 UFP983068:UFP983567 UPL983068:UPL983567 UZH983068:UZH983567 VJD983068:VJD983567 VSZ983068:VSZ983567 WCV983068:WCV983567 WMR983068:WMR983567 WWN983068:WWN983567" xr:uid="{00000000-0002-0000-0200-00000B000000}">
      <formula1>$AF$2:$AF$11</formula1>
    </dataValidation>
    <dataValidation type="list" allowBlank="1" showInputMessage="1" showErrorMessage="1" sqref="AQ28:AQ527 KM28:KM527 UI28:UI527 AEE28:AEE527 AOA28:AOA527 AXW28:AXW527 BHS28:BHS527 BRO28:BRO527 CBK28:CBK527 CLG28:CLG527 CVC28:CVC527 DEY28:DEY527 DOU28:DOU527 DYQ28:DYQ527 EIM28:EIM527 ESI28:ESI527 FCE28:FCE527 FMA28:FMA527 FVW28:FVW527 GFS28:GFS527 GPO28:GPO527 GZK28:GZK527 HJG28:HJG527 HTC28:HTC527 ICY28:ICY527 IMU28:IMU527 IWQ28:IWQ527 JGM28:JGM527 JQI28:JQI527 KAE28:KAE527 KKA28:KKA527 KTW28:KTW527 LDS28:LDS527 LNO28:LNO527 LXK28:LXK527 MHG28:MHG527 MRC28:MRC527 NAY28:NAY527 NKU28:NKU527 NUQ28:NUQ527 OEM28:OEM527 OOI28:OOI527 OYE28:OYE527 PIA28:PIA527 PRW28:PRW527 QBS28:QBS527 QLO28:QLO527 QVK28:QVK527 RFG28:RFG527 RPC28:RPC527 RYY28:RYY527 SIU28:SIU527 SSQ28:SSQ527 TCM28:TCM527 TMI28:TMI527 TWE28:TWE527 UGA28:UGA527 UPW28:UPW527 UZS28:UZS527 VJO28:VJO527 VTK28:VTK527 WDG28:WDG527 WNC28:WNC527 WWY28:WWY527 AQ65564:AQ66063 KM65564:KM66063 UI65564:UI66063 AEE65564:AEE66063 AOA65564:AOA66063 AXW65564:AXW66063 BHS65564:BHS66063 BRO65564:BRO66063 CBK65564:CBK66063 CLG65564:CLG66063 CVC65564:CVC66063 DEY65564:DEY66063 DOU65564:DOU66063 DYQ65564:DYQ66063 EIM65564:EIM66063 ESI65564:ESI66063 FCE65564:FCE66063 FMA65564:FMA66063 FVW65564:FVW66063 GFS65564:GFS66063 GPO65564:GPO66063 GZK65564:GZK66063 HJG65564:HJG66063 HTC65564:HTC66063 ICY65564:ICY66063 IMU65564:IMU66063 IWQ65564:IWQ66063 JGM65564:JGM66063 JQI65564:JQI66063 KAE65564:KAE66063 KKA65564:KKA66063 KTW65564:KTW66063 LDS65564:LDS66063 LNO65564:LNO66063 LXK65564:LXK66063 MHG65564:MHG66063 MRC65564:MRC66063 NAY65564:NAY66063 NKU65564:NKU66063 NUQ65564:NUQ66063 OEM65564:OEM66063 OOI65564:OOI66063 OYE65564:OYE66063 PIA65564:PIA66063 PRW65564:PRW66063 QBS65564:QBS66063 QLO65564:QLO66063 QVK65564:QVK66063 RFG65564:RFG66063 RPC65564:RPC66063 RYY65564:RYY66063 SIU65564:SIU66063 SSQ65564:SSQ66063 TCM65564:TCM66063 TMI65564:TMI66063 TWE65564:TWE66063 UGA65564:UGA66063 UPW65564:UPW66063 UZS65564:UZS66063 VJO65564:VJO66063 VTK65564:VTK66063 WDG65564:WDG66063 WNC65564:WNC66063 WWY65564:WWY66063 AQ131100:AQ131599 KM131100:KM131599 UI131100:UI131599 AEE131100:AEE131599 AOA131100:AOA131599 AXW131100:AXW131599 BHS131100:BHS131599 BRO131100:BRO131599 CBK131100:CBK131599 CLG131100:CLG131599 CVC131100:CVC131599 DEY131100:DEY131599 DOU131100:DOU131599 DYQ131100:DYQ131599 EIM131100:EIM131599 ESI131100:ESI131599 FCE131100:FCE131599 FMA131100:FMA131599 FVW131100:FVW131599 GFS131100:GFS131599 GPO131100:GPO131599 GZK131100:GZK131599 HJG131100:HJG131599 HTC131100:HTC131599 ICY131100:ICY131599 IMU131100:IMU131599 IWQ131100:IWQ131599 JGM131100:JGM131599 JQI131100:JQI131599 KAE131100:KAE131599 KKA131100:KKA131599 KTW131100:KTW131599 LDS131100:LDS131599 LNO131100:LNO131599 LXK131100:LXK131599 MHG131100:MHG131599 MRC131100:MRC131599 NAY131100:NAY131599 NKU131100:NKU131599 NUQ131100:NUQ131599 OEM131100:OEM131599 OOI131100:OOI131599 OYE131100:OYE131599 PIA131100:PIA131599 PRW131100:PRW131599 QBS131100:QBS131599 QLO131100:QLO131599 QVK131100:QVK131599 RFG131100:RFG131599 RPC131100:RPC131599 RYY131100:RYY131599 SIU131100:SIU131599 SSQ131100:SSQ131599 TCM131100:TCM131599 TMI131100:TMI131599 TWE131100:TWE131599 UGA131100:UGA131599 UPW131100:UPW131599 UZS131100:UZS131599 VJO131100:VJO131599 VTK131100:VTK131599 WDG131100:WDG131599 WNC131100:WNC131599 WWY131100:WWY131599 AQ196636:AQ197135 KM196636:KM197135 UI196636:UI197135 AEE196636:AEE197135 AOA196636:AOA197135 AXW196636:AXW197135 BHS196636:BHS197135 BRO196636:BRO197135 CBK196636:CBK197135 CLG196636:CLG197135 CVC196636:CVC197135 DEY196636:DEY197135 DOU196636:DOU197135 DYQ196636:DYQ197135 EIM196636:EIM197135 ESI196636:ESI197135 FCE196636:FCE197135 FMA196636:FMA197135 FVW196636:FVW197135 GFS196636:GFS197135 GPO196636:GPO197135 GZK196636:GZK197135 HJG196636:HJG197135 HTC196636:HTC197135 ICY196636:ICY197135 IMU196636:IMU197135 IWQ196636:IWQ197135 JGM196636:JGM197135 JQI196636:JQI197135 KAE196636:KAE197135 KKA196636:KKA197135 KTW196636:KTW197135 LDS196636:LDS197135 LNO196636:LNO197135 LXK196636:LXK197135 MHG196636:MHG197135 MRC196636:MRC197135 NAY196636:NAY197135 NKU196636:NKU197135 NUQ196636:NUQ197135 OEM196636:OEM197135 OOI196636:OOI197135 OYE196636:OYE197135 PIA196636:PIA197135 PRW196636:PRW197135 QBS196636:QBS197135 QLO196636:QLO197135 QVK196636:QVK197135 RFG196636:RFG197135 RPC196636:RPC197135 RYY196636:RYY197135 SIU196636:SIU197135 SSQ196636:SSQ197135 TCM196636:TCM197135 TMI196636:TMI197135 TWE196636:TWE197135 UGA196636:UGA197135 UPW196636:UPW197135 UZS196636:UZS197135 VJO196636:VJO197135 VTK196636:VTK197135 WDG196636:WDG197135 WNC196636:WNC197135 WWY196636:WWY197135 AQ262172:AQ262671 KM262172:KM262671 UI262172:UI262671 AEE262172:AEE262671 AOA262172:AOA262671 AXW262172:AXW262671 BHS262172:BHS262671 BRO262172:BRO262671 CBK262172:CBK262671 CLG262172:CLG262671 CVC262172:CVC262671 DEY262172:DEY262671 DOU262172:DOU262671 DYQ262172:DYQ262671 EIM262172:EIM262671 ESI262172:ESI262671 FCE262172:FCE262671 FMA262172:FMA262671 FVW262172:FVW262671 GFS262172:GFS262671 GPO262172:GPO262671 GZK262172:GZK262671 HJG262172:HJG262671 HTC262172:HTC262671 ICY262172:ICY262671 IMU262172:IMU262671 IWQ262172:IWQ262671 JGM262172:JGM262671 JQI262172:JQI262671 KAE262172:KAE262671 KKA262172:KKA262671 KTW262172:KTW262671 LDS262172:LDS262671 LNO262172:LNO262671 LXK262172:LXK262671 MHG262172:MHG262671 MRC262172:MRC262671 NAY262172:NAY262671 NKU262172:NKU262671 NUQ262172:NUQ262671 OEM262172:OEM262671 OOI262172:OOI262671 OYE262172:OYE262671 PIA262172:PIA262671 PRW262172:PRW262671 QBS262172:QBS262671 QLO262172:QLO262671 QVK262172:QVK262671 RFG262172:RFG262671 RPC262172:RPC262671 RYY262172:RYY262671 SIU262172:SIU262671 SSQ262172:SSQ262671 TCM262172:TCM262671 TMI262172:TMI262671 TWE262172:TWE262671 UGA262172:UGA262671 UPW262172:UPW262671 UZS262172:UZS262671 VJO262172:VJO262671 VTK262172:VTK262671 WDG262172:WDG262671 WNC262172:WNC262671 WWY262172:WWY262671 AQ327708:AQ328207 KM327708:KM328207 UI327708:UI328207 AEE327708:AEE328207 AOA327708:AOA328207 AXW327708:AXW328207 BHS327708:BHS328207 BRO327708:BRO328207 CBK327708:CBK328207 CLG327708:CLG328207 CVC327708:CVC328207 DEY327708:DEY328207 DOU327708:DOU328207 DYQ327708:DYQ328207 EIM327708:EIM328207 ESI327708:ESI328207 FCE327708:FCE328207 FMA327708:FMA328207 FVW327708:FVW328207 GFS327708:GFS328207 GPO327708:GPO328207 GZK327708:GZK328207 HJG327708:HJG328207 HTC327708:HTC328207 ICY327708:ICY328207 IMU327708:IMU328207 IWQ327708:IWQ328207 JGM327708:JGM328207 JQI327708:JQI328207 KAE327708:KAE328207 KKA327708:KKA328207 KTW327708:KTW328207 LDS327708:LDS328207 LNO327708:LNO328207 LXK327708:LXK328207 MHG327708:MHG328207 MRC327708:MRC328207 NAY327708:NAY328207 NKU327708:NKU328207 NUQ327708:NUQ328207 OEM327708:OEM328207 OOI327708:OOI328207 OYE327708:OYE328207 PIA327708:PIA328207 PRW327708:PRW328207 QBS327708:QBS328207 QLO327708:QLO328207 QVK327708:QVK328207 RFG327708:RFG328207 RPC327708:RPC328207 RYY327708:RYY328207 SIU327708:SIU328207 SSQ327708:SSQ328207 TCM327708:TCM328207 TMI327708:TMI328207 TWE327708:TWE328207 UGA327708:UGA328207 UPW327708:UPW328207 UZS327708:UZS328207 VJO327708:VJO328207 VTK327708:VTK328207 WDG327708:WDG328207 WNC327708:WNC328207 WWY327708:WWY328207 AQ393244:AQ393743 KM393244:KM393743 UI393244:UI393743 AEE393244:AEE393743 AOA393244:AOA393743 AXW393244:AXW393743 BHS393244:BHS393743 BRO393244:BRO393743 CBK393244:CBK393743 CLG393244:CLG393743 CVC393244:CVC393743 DEY393244:DEY393743 DOU393244:DOU393743 DYQ393244:DYQ393743 EIM393244:EIM393743 ESI393244:ESI393743 FCE393244:FCE393743 FMA393244:FMA393743 FVW393244:FVW393743 GFS393244:GFS393743 GPO393244:GPO393743 GZK393244:GZK393743 HJG393244:HJG393743 HTC393244:HTC393743 ICY393244:ICY393743 IMU393244:IMU393743 IWQ393244:IWQ393743 JGM393244:JGM393743 JQI393244:JQI393743 KAE393244:KAE393743 KKA393244:KKA393743 KTW393244:KTW393743 LDS393244:LDS393743 LNO393244:LNO393743 LXK393244:LXK393743 MHG393244:MHG393743 MRC393244:MRC393743 NAY393244:NAY393743 NKU393244:NKU393743 NUQ393244:NUQ393743 OEM393244:OEM393743 OOI393244:OOI393743 OYE393244:OYE393743 PIA393244:PIA393743 PRW393244:PRW393743 QBS393244:QBS393743 QLO393244:QLO393743 QVK393244:QVK393743 RFG393244:RFG393743 RPC393244:RPC393743 RYY393244:RYY393743 SIU393244:SIU393743 SSQ393244:SSQ393743 TCM393244:TCM393743 TMI393244:TMI393743 TWE393244:TWE393743 UGA393244:UGA393743 UPW393244:UPW393743 UZS393244:UZS393743 VJO393244:VJO393743 VTK393244:VTK393743 WDG393244:WDG393743 WNC393244:WNC393743 WWY393244:WWY393743 AQ458780:AQ459279 KM458780:KM459279 UI458780:UI459279 AEE458780:AEE459279 AOA458780:AOA459279 AXW458780:AXW459279 BHS458780:BHS459279 BRO458780:BRO459279 CBK458780:CBK459279 CLG458780:CLG459279 CVC458780:CVC459279 DEY458780:DEY459279 DOU458780:DOU459279 DYQ458780:DYQ459279 EIM458780:EIM459279 ESI458780:ESI459279 FCE458780:FCE459279 FMA458780:FMA459279 FVW458780:FVW459279 GFS458780:GFS459279 GPO458780:GPO459279 GZK458780:GZK459279 HJG458780:HJG459279 HTC458780:HTC459279 ICY458780:ICY459279 IMU458780:IMU459279 IWQ458780:IWQ459279 JGM458780:JGM459279 JQI458780:JQI459279 KAE458780:KAE459279 KKA458780:KKA459279 KTW458780:KTW459279 LDS458780:LDS459279 LNO458780:LNO459279 LXK458780:LXK459279 MHG458780:MHG459279 MRC458780:MRC459279 NAY458780:NAY459279 NKU458780:NKU459279 NUQ458780:NUQ459279 OEM458780:OEM459279 OOI458780:OOI459279 OYE458780:OYE459279 PIA458780:PIA459279 PRW458780:PRW459279 QBS458780:QBS459279 QLO458780:QLO459279 QVK458780:QVK459279 RFG458780:RFG459279 RPC458780:RPC459279 RYY458780:RYY459279 SIU458780:SIU459279 SSQ458780:SSQ459279 TCM458780:TCM459279 TMI458780:TMI459279 TWE458780:TWE459279 UGA458780:UGA459279 UPW458780:UPW459279 UZS458780:UZS459279 VJO458780:VJO459279 VTK458780:VTK459279 WDG458780:WDG459279 WNC458780:WNC459279 WWY458780:WWY459279 AQ524316:AQ524815 KM524316:KM524815 UI524316:UI524815 AEE524316:AEE524815 AOA524316:AOA524815 AXW524316:AXW524815 BHS524316:BHS524815 BRO524316:BRO524815 CBK524316:CBK524815 CLG524316:CLG524815 CVC524316:CVC524815 DEY524316:DEY524815 DOU524316:DOU524815 DYQ524316:DYQ524815 EIM524316:EIM524815 ESI524316:ESI524815 FCE524316:FCE524815 FMA524316:FMA524815 FVW524316:FVW524815 GFS524316:GFS524815 GPO524316:GPO524815 GZK524316:GZK524815 HJG524316:HJG524815 HTC524316:HTC524815 ICY524316:ICY524815 IMU524316:IMU524815 IWQ524316:IWQ524815 JGM524316:JGM524815 JQI524316:JQI524815 KAE524316:KAE524815 KKA524316:KKA524815 KTW524316:KTW524815 LDS524316:LDS524815 LNO524316:LNO524815 LXK524316:LXK524815 MHG524316:MHG524815 MRC524316:MRC524815 NAY524316:NAY524815 NKU524316:NKU524815 NUQ524316:NUQ524815 OEM524316:OEM524815 OOI524316:OOI524815 OYE524316:OYE524815 PIA524316:PIA524815 PRW524316:PRW524815 QBS524316:QBS524815 QLO524316:QLO524815 QVK524316:QVK524815 RFG524316:RFG524815 RPC524316:RPC524815 RYY524316:RYY524815 SIU524316:SIU524815 SSQ524316:SSQ524815 TCM524316:TCM524815 TMI524316:TMI524815 TWE524316:TWE524815 UGA524316:UGA524815 UPW524316:UPW524815 UZS524316:UZS524815 VJO524316:VJO524815 VTK524316:VTK524815 WDG524316:WDG524815 WNC524316:WNC524815 WWY524316:WWY524815 AQ589852:AQ590351 KM589852:KM590351 UI589852:UI590351 AEE589852:AEE590351 AOA589852:AOA590351 AXW589852:AXW590351 BHS589852:BHS590351 BRO589852:BRO590351 CBK589852:CBK590351 CLG589852:CLG590351 CVC589852:CVC590351 DEY589852:DEY590351 DOU589852:DOU590351 DYQ589852:DYQ590351 EIM589852:EIM590351 ESI589852:ESI590351 FCE589852:FCE590351 FMA589852:FMA590351 FVW589852:FVW590351 GFS589852:GFS590351 GPO589852:GPO590351 GZK589852:GZK590351 HJG589852:HJG590351 HTC589852:HTC590351 ICY589852:ICY590351 IMU589852:IMU590351 IWQ589852:IWQ590351 JGM589852:JGM590351 JQI589852:JQI590351 KAE589852:KAE590351 KKA589852:KKA590351 KTW589852:KTW590351 LDS589852:LDS590351 LNO589852:LNO590351 LXK589852:LXK590351 MHG589852:MHG590351 MRC589852:MRC590351 NAY589852:NAY590351 NKU589852:NKU590351 NUQ589852:NUQ590351 OEM589852:OEM590351 OOI589852:OOI590351 OYE589852:OYE590351 PIA589852:PIA590351 PRW589852:PRW590351 QBS589852:QBS590351 QLO589852:QLO590351 QVK589852:QVK590351 RFG589852:RFG590351 RPC589852:RPC590351 RYY589852:RYY590351 SIU589852:SIU590351 SSQ589852:SSQ590351 TCM589852:TCM590351 TMI589852:TMI590351 TWE589852:TWE590351 UGA589852:UGA590351 UPW589852:UPW590351 UZS589852:UZS590351 VJO589852:VJO590351 VTK589852:VTK590351 WDG589852:WDG590351 WNC589852:WNC590351 WWY589852:WWY590351 AQ655388:AQ655887 KM655388:KM655887 UI655388:UI655887 AEE655388:AEE655887 AOA655388:AOA655887 AXW655388:AXW655887 BHS655388:BHS655887 BRO655388:BRO655887 CBK655388:CBK655887 CLG655388:CLG655887 CVC655388:CVC655887 DEY655388:DEY655887 DOU655388:DOU655887 DYQ655388:DYQ655887 EIM655388:EIM655887 ESI655388:ESI655887 FCE655388:FCE655887 FMA655388:FMA655887 FVW655388:FVW655887 GFS655388:GFS655887 GPO655388:GPO655887 GZK655388:GZK655887 HJG655388:HJG655887 HTC655388:HTC655887 ICY655388:ICY655887 IMU655388:IMU655887 IWQ655388:IWQ655887 JGM655388:JGM655887 JQI655388:JQI655887 KAE655388:KAE655887 KKA655388:KKA655887 KTW655388:KTW655887 LDS655388:LDS655887 LNO655388:LNO655887 LXK655388:LXK655887 MHG655388:MHG655887 MRC655388:MRC655887 NAY655388:NAY655887 NKU655388:NKU655887 NUQ655388:NUQ655887 OEM655388:OEM655887 OOI655388:OOI655887 OYE655388:OYE655887 PIA655388:PIA655887 PRW655388:PRW655887 QBS655388:QBS655887 QLO655388:QLO655887 QVK655388:QVK655887 RFG655388:RFG655887 RPC655388:RPC655887 RYY655388:RYY655887 SIU655388:SIU655887 SSQ655388:SSQ655887 TCM655388:TCM655887 TMI655388:TMI655887 TWE655388:TWE655887 UGA655388:UGA655887 UPW655388:UPW655887 UZS655388:UZS655887 VJO655388:VJO655887 VTK655388:VTK655887 WDG655388:WDG655887 WNC655388:WNC655887 WWY655388:WWY655887 AQ720924:AQ721423 KM720924:KM721423 UI720924:UI721423 AEE720924:AEE721423 AOA720924:AOA721423 AXW720924:AXW721423 BHS720924:BHS721423 BRO720924:BRO721423 CBK720924:CBK721423 CLG720924:CLG721423 CVC720924:CVC721423 DEY720924:DEY721423 DOU720924:DOU721423 DYQ720924:DYQ721423 EIM720924:EIM721423 ESI720924:ESI721423 FCE720924:FCE721423 FMA720924:FMA721423 FVW720924:FVW721423 GFS720924:GFS721423 GPO720924:GPO721423 GZK720924:GZK721423 HJG720924:HJG721423 HTC720924:HTC721423 ICY720924:ICY721423 IMU720924:IMU721423 IWQ720924:IWQ721423 JGM720924:JGM721423 JQI720924:JQI721423 KAE720924:KAE721423 KKA720924:KKA721423 KTW720924:KTW721423 LDS720924:LDS721423 LNO720924:LNO721423 LXK720924:LXK721423 MHG720924:MHG721423 MRC720924:MRC721423 NAY720924:NAY721423 NKU720924:NKU721423 NUQ720924:NUQ721423 OEM720924:OEM721423 OOI720924:OOI721423 OYE720924:OYE721423 PIA720924:PIA721423 PRW720924:PRW721423 QBS720924:QBS721423 QLO720924:QLO721423 QVK720924:QVK721423 RFG720924:RFG721423 RPC720924:RPC721423 RYY720924:RYY721423 SIU720924:SIU721423 SSQ720924:SSQ721423 TCM720924:TCM721423 TMI720924:TMI721423 TWE720924:TWE721423 UGA720924:UGA721423 UPW720924:UPW721423 UZS720924:UZS721423 VJO720924:VJO721423 VTK720924:VTK721423 WDG720924:WDG721423 WNC720924:WNC721423 WWY720924:WWY721423 AQ786460:AQ786959 KM786460:KM786959 UI786460:UI786959 AEE786460:AEE786959 AOA786460:AOA786959 AXW786460:AXW786959 BHS786460:BHS786959 BRO786460:BRO786959 CBK786460:CBK786959 CLG786460:CLG786959 CVC786460:CVC786959 DEY786460:DEY786959 DOU786460:DOU786959 DYQ786460:DYQ786959 EIM786460:EIM786959 ESI786460:ESI786959 FCE786460:FCE786959 FMA786460:FMA786959 FVW786460:FVW786959 GFS786460:GFS786959 GPO786460:GPO786959 GZK786460:GZK786959 HJG786460:HJG786959 HTC786460:HTC786959 ICY786460:ICY786959 IMU786460:IMU786959 IWQ786460:IWQ786959 JGM786460:JGM786959 JQI786460:JQI786959 KAE786460:KAE786959 KKA786460:KKA786959 KTW786460:KTW786959 LDS786460:LDS786959 LNO786460:LNO786959 LXK786460:LXK786959 MHG786460:MHG786959 MRC786460:MRC786959 NAY786460:NAY786959 NKU786460:NKU786959 NUQ786460:NUQ786959 OEM786460:OEM786959 OOI786460:OOI786959 OYE786460:OYE786959 PIA786460:PIA786959 PRW786460:PRW786959 QBS786460:QBS786959 QLO786460:QLO786959 QVK786460:QVK786959 RFG786460:RFG786959 RPC786460:RPC786959 RYY786460:RYY786959 SIU786460:SIU786959 SSQ786460:SSQ786959 TCM786460:TCM786959 TMI786460:TMI786959 TWE786460:TWE786959 UGA786460:UGA786959 UPW786460:UPW786959 UZS786460:UZS786959 VJO786460:VJO786959 VTK786460:VTK786959 WDG786460:WDG786959 WNC786460:WNC786959 WWY786460:WWY786959 AQ851996:AQ852495 KM851996:KM852495 UI851996:UI852495 AEE851996:AEE852495 AOA851996:AOA852495 AXW851996:AXW852495 BHS851996:BHS852495 BRO851996:BRO852495 CBK851996:CBK852495 CLG851996:CLG852495 CVC851996:CVC852495 DEY851996:DEY852495 DOU851996:DOU852495 DYQ851996:DYQ852495 EIM851996:EIM852495 ESI851996:ESI852495 FCE851996:FCE852495 FMA851996:FMA852495 FVW851996:FVW852495 GFS851996:GFS852495 GPO851996:GPO852495 GZK851996:GZK852495 HJG851996:HJG852495 HTC851996:HTC852495 ICY851996:ICY852495 IMU851996:IMU852495 IWQ851996:IWQ852495 JGM851996:JGM852495 JQI851996:JQI852495 KAE851996:KAE852495 KKA851996:KKA852495 KTW851996:KTW852495 LDS851996:LDS852495 LNO851996:LNO852495 LXK851996:LXK852495 MHG851996:MHG852495 MRC851996:MRC852495 NAY851996:NAY852495 NKU851996:NKU852495 NUQ851996:NUQ852495 OEM851996:OEM852495 OOI851996:OOI852495 OYE851996:OYE852495 PIA851996:PIA852495 PRW851996:PRW852495 QBS851996:QBS852495 QLO851996:QLO852495 QVK851996:QVK852495 RFG851996:RFG852495 RPC851996:RPC852495 RYY851996:RYY852495 SIU851996:SIU852495 SSQ851996:SSQ852495 TCM851996:TCM852495 TMI851996:TMI852495 TWE851996:TWE852495 UGA851996:UGA852495 UPW851996:UPW852495 UZS851996:UZS852495 VJO851996:VJO852495 VTK851996:VTK852495 WDG851996:WDG852495 WNC851996:WNC852495 WWY851996:WWY852495 AQ917532:AQ918031 KM917532:KM918031 UI917532:UI918031 AEE917532:AEE918031 AOA917532:AOA918031 AXW917532:AXW918031 BHS917532:BHS918031 BRO917532:BRO918031 CBK917532:CBK918031 CLG917532:CLG918031 CVC917532:CVC918031 DEY917532:DEY918031 DOU917532:DOU918031 DYQ917532:DYQ918031 EIM917532:EIM918031 ESI917532:ESI918031 FCE917532:FCE918031 FMA917532:FMA918031 FVW917532:FVW918031 GFS917532:GFS918031 GPO917532:GPO918031 GZK917532:GZK918031 HJG917532:HJG918031 HTC917532:HTC918031 ICY917532:ICY918031 IMU917532:IMU918031 IWQ917532:IWQ918031 JGM917532:JGM918031 JQI917532:JQI918031 KAE917532:KAE918031 KKA917532:KKA918031 KTW917532:KTW918031 LDS917532:LDS918031 LNO917532:LNO918031 LXK917532:LXK918031 MHG917532:MHG918031 MRC917532:MRC918031 NAY917532:NAY918031 NKU917532:NKU918031 NUQ917532:NUQ918031 OEM917532:OEM918031 OOI917532:OOI918031 OYE917532:OYE918031 PIA917532:PIA918031 PRW917532:PRW918031 QBS917532:QBS918031 QLO917532:QLO918031 QVK917532:QVK918031 RFG917532:RFG918031 RPC917532:RPC918031 RYY917532:RYY918031 SIU917532:SIU918031 SSQ917532:SSQ918031 TCM917532:TCM918031 TMI917532:TMI918031 TWE917532:TWE918031 UGA917532:UGA918031 UPW917532:UPW918031 UZS917532:UZS918031 VJO917532:VJO918031 VTK917532:VTK918031 WDG917532:WDG918031 WNC917532:WNC918031 WWY917532:WWY918031 AQ983068:AQ983567 KM983068:KM983567 UI983068:UI983567 AEE983068:AEE983567 AOA983068:AOA983567 AXW983068:AXW983567 BHS983068:BHS983567 BRO983068:BRO983567 CBK983068:CBK983567 CLG983068:CLG983567 CVC983068:CVC983567 DEY983068:DEY983567 DOU983068:DOU983567 DYQ983068:DYQ983567 EIM983068:EIM983567 ESI983068:ESI983567 FCE983068:FCE983567 FMA983068:FMA983567 FVW983068:FVW983567 GFS983068:GFS983567 GPO983068:GPO983567 GZK983068:GZK983567 HJG983068:HJG983567 HTC983068:HTC983567 ICY983068:ICY983567 IMU983068:IMU983567 IWQ983068:IWQ983567 JGM983068:JGM983567 JQI983068:JQI983567 KAE983068:KAE983567 KKA983068:KKA983567 KTW983068:KTW983567 LDS983068:LDS983567 LNO983068:LNO983567 LXK983068:LXK983567 MHG983068:MHG983567 MRC983068:MRC983567 NAY983068:NAY983567 NKU983068:NKU983567 NUQ983068:NUQ983567 OEM983068:OEM983567 OOI983068:OOI983567 OYE983068:OYE983567 PIA983068:PIA983567 PRW983068:PRW983567 QBS983068:QBS983567 QLO983068:QLO983567 QVK983068:QVK983567 RFG983068:RFG983567 RPC983068:RPC983567 RYY983068:RYY983567 SIU983068:SIU983567 SSQ983068:SSQ983567 TCM983068:TCM983567 TMI983068:TMI983567 TWE983068:TWE983567 UGA983068:UGA983567 UPW983068:UPW983567 UZS983068:UZS983567 VJO983068:VJO983567 VTK983068:VTK983567 WDG983068:WDG983567 WNC983068:WNC983567 WWY983068:WWY983567" xr:uid="{00000000-0002-0000-0200-00000C000000}">
      <formula1>$AQ$3:$AQ$7</formula1>
    </dataValidation>
  </dataValidations>
  <pageMargins left="0.98425196850393704" right="0" top="0.70866141732283472" bottom="0.39370078740157483" header="0.39370078740157483" footer="0"/>
  <pageSetup paperSize="5" scale="70" pageOrder="overThenDown" orientation="landscape" r:id="rId1"/>
  <headerFooter alignWithMargins="0">
    <oddHeader>&amp;L[ Logotipo
de la Institución ]&amp;C&amp;"Arial,Negrita"&amp;18M&amp;14atríz de &amp;20A&amp;14dministración de &amp;20R&amp;14iesgos &amp;20I&amp;14nstitucional</oddHeader>
    <oddFooter>&amp;L&amp;"Calibri,Negrita"&amp;10Fecha de Impresión: &amp;11&amp;D&amp;R&amp;P &amp;"Calibri,Negrita"de&amp;"Calibri,Normal" &amp;N</oddFooter>
  </headerFooter>
  <drawing r:id="rId2"/>
  <legacyDrawing r:id="rId3"/>
  <extLst>
    <ext xmlns:x14="http://schemas.microsoft.com/office/spreadsheetml/2009/9/main" uri="{CCE6A557-97BC-4b89-ADB6-D9C93CAAB3DF}">
      <x14:dataValidations xmlns:xm="http://schemas.microsoft.com/office/excel/2006/main" count="1">
        <x14:dataValidation errorStyle="information" allowBlank="1" showInputMessage="1" showErrorMessage="1" xr:uid="{00000000-0002-0000-0200-00000D000000}">
          <xm:sqref>AJ28:AL28 KF28:KH28 UB28:UD28 ADX28:ADZ28 ANT28:ANV28 AXP28:AXR28 BHL28:BHN28 BRH28:BRJ28 CBD28:CBF28 CKZ28:CLB28 CUV28:CUX28 DER28:DET28 DON28:DOP28 DYJ28:DYL28 EIF28:EIH28 ESB28:ESD28 FBX28:FBZ28 FLT28:FLV28 FVP28:FVR28 GFL28:GFN28 GPH28:GPJ28 GZD28:GZF28 HIZ28:HJB28 HSV28:HSX28 ICR28:ICT28 IMN28:IMP28 IWJ28:IWL28 JGF28:JGH28 JQB28:JQD28 JZX28:JZZ28 KJT28:KJV28 KTP28:KTR28 LDL28:LDN28 LNH28:LNJ28 LXD28:LXF28 MGZ28:MHB28 MQV28:MQX28 NAR28:NAT28 NKN28:NKP28 NUJ28:NUL28 OEF28:OEH28 OOB28:OOD28 OXX28:OXZ28 PHT28:PHV28 PRP28:PRR28 QBL28:QBN28 QLH28:QLJ28 QVD28:QVF28 REZ28:RFB28 ROV28:ROX28 RYR28:RYT28 SIN28:SIP28 SSJ28:SSL28 TCF28:TCH28 TMB28:TMD28 TVX28:TVZ28 UFT28:UFV28 UPP28:UPR28 UZL28:UZN28 VJH28:VJJ28 VTD28:VTF28 WCZ28:WDB28 WMV28:WMX28 WWR28:WWT28 AJ65564:AL65564 KF65564:KH65564 UB65564:UD65564 ADX65564:ADZ65564 ANT65564:ANV65564 AXP65564:AXR65564 BHL65564:BHN65564 BRH65564:BRJ65564 CBD65564:CBF65564 CKZ65564:CLB65564 CUV65564:CUX65564 DER65564:DET65564 DON65564:DOP65564 DYJ65564:DYL65564 EIF65564:EIH65564 ESB65564:ESD65564 FBX65564:FBZ65564 FLT65564:FLV65564 FVP65564:FVR65564 GFL65564:GFN65564 GPH65564:GPJ65564 GZD65564:GZF65564 HIZ65564:HJB65564 HSV65564:HSX65564 ICR65564:ICT65564 IMN65564:IMP65564 IWJ65564:IWL65564 JGF65564:JGH65564 JQB65564:JQD65564 JZX65564:JZZ65564 KJT65564:KJV65564 KTP65564:KTR65564 LDL65564:LDN65564 LNH65564:LNJ65564 LXD65564:LXF65564 MGZ65564:MHB65564 MQV65564:MQX65564 NAR65564:NAT65564 NKN65564:NKP65564 NUJ65564:NUL65564 OEF65564:OEH65564 OOB65564:OOD65564 OXX65564:OXZ65564 PHT65564:PHV65564 PRP65564:PRR65564 QBL65564:QBN65564 QLH65564:QLJ65564 QVD65564:QVF65564 REZ65564:RFB65564 ROV65564:ROX65564 RYR65564:RYT65564 SIN65564:SIP65564 SSJ65564:SSL65564 TCF65564:TCH65564 TMB65564:TMD65564 TVX65564:TVZ65564 UFT65564:UFV65564 UPP65564:UPR65564 UZL65564:UZN65564 VJH65564:VJJ65564 VTD65564:VTF65564 WCZ65564:WDB65564 WMV65564:WMX65564 WWR65564:WWT65564 AJ131100:AL131100 KF131100:KH131100 UB131100:UD131100 ADX131100:ADZ131100 ANT131100:ANV131100 AXP131100:AXR131100 BHL131100:BHN131100 BRH131100:BRJ131100 CBD131100:CBF131100 CKZ131100:CLB131100 CUV131100:CUX131100 DER131100:DET131100 DON131100:DOP131100 DYJ131100:DYL131100 EIF131100:EIH131100 ESB131100:ESD131100 FBX131100:FBZ131100 FLT131100:FLV131100 FVP131100:FVR131100 GFL131100:GFN131100 GPH131100:GPJ131100 GZD131100:GZF131100 HIZ131100:HJB131100 HSV131100:HSX131100 ICR131100:ICT131100 IMN131100:IMP131100 IWJ131100:IWL131100 JGF131100:JGH131100 JQB131100:JQD131100 JZX131100:JZZ131100 KJT131100:KJV131100 KTP131100:KTR131100 LDL131100:LDN131100 LNH131100:LNJ131100 LXD131100:LXF131100 MGZ131100:MHB131100 MQV131100:MQX131100 NAR131100:NAT131100 NKN131100:NKP131100 NUJ131100:NUL131100 OEF131100:OEH131100 OOB131100:OOD131100 OXX131100:OXZ131100 PHT131100:PHV131100 PRP131100:PRR131100 QBL131100:QBN131100 QLH131100:QLJ131100 QVD131100:QVF131100 REZ131100:RFB131100 ROV131100:ROX131100 RYR131100:RYT131100 SIN131100:SIP131100 SSJ131100:SSL131100 TCF131100:TCH131100 TMB131100:TMD131100 TVX131100:TVZ131100 UFT131100:UFV131100 UPP131100:UPR131100 UZL131100:UZN131100 VJH131100:VJJ131100 VTD131100:VTF131100 WCZ131100:WDB131100 WMV131100:WMX131100 WWR131100:WWT131100 AJ196636:AL196636 KF196636:KH196636 UB196636:UD196636 ADX196636:ADZ196636 ANT196636:ANV196636 AXP196636:AXR196636 BHL196636:BHN196636 BRH196636:BRJ196636 CBD196636:CBF196636 CKZ196636:CLB196636 CUV196636:CUX196636 DER196636:DET196636 DON196636:DOP196636 DYJ196636:DYL196636 EIF196636:EIH196636 ESB196636:ESD196636 FBX196636:FBZ196636 FLT196636:FLV196636 FVP196636:FVR196636 GFL196636:GFN196636 GPH196636:GPJ196636 GZD196636:GZF196636 HIZ196636:HJB196636 HSV196636:HSX196636 ICR196636:ICT196636 IMN196636:IMP196636 IWJ196636:IWL196636 JGF196636:JGH196636 JQB196636:JQD196636 JZX196636:JZZ196636 KJT196636:KJV196636 KTP196636:KTR196636 LDL196636:LDN196636 LNH196636:LNJ196636 LXD196636:LXF196636 MGZ196636:MHB196636 MQV196636:MQX196636 NAR196636:NAT196636 NKN196636:NKP196636 NUJ196636:NUL196636 OEF196636:OEH196636 OOB196636:OOD196636 OXX196636:OXZ196636 PHT196636:PHV196636 PRP196636:PRR196636 QBL196636:QBN196636 QLH196636:QLJ196636 QVD196636:QVF196636 REZ196636:RFB196636 ROV196636:ROX196636 RYR196636:RYT196636 SIN196636:SIP196636 SSJ196636:SSL196636 TCF196636:TCH196636 TMB196636:TMD196636 TVX196636:TVZ196636 UFT196636:UFV196636 UPP196636:UPR196636 UZL196636:UZN196636 VJH196636:VJJ196636 VTD196636:VTF196636 WCZ196636:WDB196636 WMV196636:WMX196636 WWR196636:WWT196636 AJ262172:AL262172 KF262172:KH262172 UB262172:UD262172 ADX262172:ADZ262172 ANT262172:ANV262172 AXP262172:AXR262172 BHL262172:BHN262172 BRH262172:BRJ262172 CBD262172:CBF262172 CKZ262172:CLB262172 CUV262172:CUX262172 DER262172:DET262172 DON262172:DOP262172 DYJ262172:DYL262172 EIF262172:EIH262172 ESB262172:ESD262172 FBX262172:FBZ262172 FLT262172:FLV262172 FVP262172:FVR262172 GFL262172:GFN262172 GPH262172:GPJ262172 GZD262172:GZF262172 HIZ262172:HJB262172 HSV262172:HSX262172 ICR262172:ICT262172 IMN262172:IMP262172 IWJ262172:IWL262172 JGF262172:JGH262172 JQB262172:JQD262172 JZX262172:JZZ262172 KJT262172:KJV262172 KTP262172:KTR262172 LDL262172:LDN262172 LNH262172:LNJ262172 LXD262172:LXF262172 MGZ262172:MHB262172 MQV262172:MQX262172 NAR262172:NAT262172 NKN262172:NKP262172 NUJ262172:NUL262172 OEF262172:OEH262172 OOB262172:OOD262172 OXX262172:OXZ262172 PHT262172:PHV262172 PRP262172:PRR262172 QBL262172:QBN262172 QLH262172:QLJ262172 QVD262172:QVF262172 REZ262172:RFB262172 ROV262172:ROX262172 RYR262172:RYT262172 SIN262172:SIP262172 SSJ262172:SSL262172 TCF262172:TCH262172 TMB262172:TMD262172 TVX262172:TVZ262172 UFT262172:UFV262172 UPP262172:UPR262172 UZL262172:UZN262172 VJH262172:VJJ262172 VTD262172:VTF262172 WCZ262172:WDB262172 WMV262172:WMX262172 WWR262172:WWT262172 AJ327708:AL327708 KF327708:KH327708 UB327708:UD327708 ADX327708:ADZ327708 ANT327708:ANV327708 AXP327708:AXR327708 BHL327708:BHN327708 BRH327708:BRJ327708 CBD327708:CBF327708 CKZ327708:CLB327708 CUV327708:CUX327708 DER327708:DET327708 DON327708:DOP327708 DYJ327708:DYL327708 EIF327708:EIH327708 ESB327708:ESD327708 FBX327708:FBZ327708 FLT327708:FLV327708 FVP327708:FVR327708 GFL327708:GFN327708 GPH327708:GPJ327708 GZD327708:GZF327708 HIZ327708:HJB327708 HSV327708:HSX327708 ICR327708:ICT327708 IMN327708:IMP327708 IWJ327708:IWL327708 JGF327708:JGH327708 JQB327708:JQD327708 JZX327708:JZZ327708 KJT327708:KJV327708 KTP327708:KTR327708 LDL327708:LDN327708 LNH327708:LNJ327708 LXD327708:LXF327708 MGZ327708:MHB327708 MQV327708:MQX327708 NAR327708:NAT327708 NKN327708:NKP327708 NUJ327708:NUL327708 OEF327708:OEH327708 OOB327708:OOD327708 OXX327708:OXZ327708 PHT327708:PHV327708 PRP327708:PRR327708 QBL327708:QBN327708 QLH327708:QLJ327708 QVD327708:QVF327708 REZ327708:RFB327708 ROV327708:ROX327708 RYR327708:RYT327708 SIN327708:SIP327708 SSJ327708:SSL327708 TCF327708:TCH327708 TMB327708:TMD327708 TVX327708:TVZ327708 UFT327708:UFV327708 UPP327708:UPR327708 UZL327708:UZN327708 VJH327708:VJJ327708 VTD327708:VTF327708 WCZ327708:WDB327708 WMV327708:WMX327708 WWR327708:WWT327708 AJ393244:AL393244 KF393244:KH393244 UB393244:UD393244 ADX393244:ADZ393244 ANT393244:ANV393244 AXP393244:AXR393244 BHL393244:BHN393244 BRH393244:BRJ393244 CBD393244:CBF393244 CKZ393244:CLB393244 CUV393244:CUX393244 DER393244:DET393244 DON393244:DOP393244 DYJ393244:DYL393244 EIF393244:EIH393244 ESB393244:ESD393244 FBX393244:FBZ393244 FLT393244:FLV393244 FVP393244:FVR393244 GFL393244:GFN393244 GPH393244:GPJ393244 GZD393244:GZF393244 HIZ393244:HJB393244 HSV393244:HSX393244 ICR393244:ICT393244 IMN393244:IMP393244 IWJ393244:IWL393244 JGF393244:JGH393244 JQB393244:JQD393244 JZX393244:JZZ393244 KJT393244:KJV393244 KTP393244:KTR393244 LDL393244:LDN393244 LNH393244:LNJ393244 LXD393244:LXF393244 MGZ393244:MHB393244 MQV393244:MQX393244 NAR393244:NAT393244 NKN393244:NKP393244 NUJ393244:NUL393244 OEF393244:OEH393244 OOB393244:OOD393244 OXX393244:OXZ393244 PHT393244:PHV393244 PRP393244:PRR393244 QBL393244:QBN393244 QLH393244:QLJ393244 QVD393244:QVF393244 REZ393244:RFB393244 ROV393244:ROX393244 RYR393244:RYT393244 SIN393244:SIP393244 SSJ393244:SSL393244 TCF393244:TCH393244 TMB393244:TMD393244 TVX393244:TVZ393244 UFT393244:UFV393244 UPP393244:UPR393244 UZL393244:UZN393244 VJH393244:VJJ393244 VTD393244:VTF393244 WCZ393244:WDB393244 WMV393244:WMX393244 WWR393244:WWT393244 AJ458780:AL458780 KF458780:KH458780 UB458780:UD458780 ADX458780:ADZ458780 ANT458780:ANV458780 AXP458780:AXR458780 BHL458780:BHN458780 BRH458780:BRJ458780 CBD458780:CBF458780 CKZ458780:CLB458780 CUV458780:CUX458780 DER458780:DET458780 DON458780:DOP458780 DYJ458780:DYL458780 EIF458780:EIH458780 ESB458780:ESD458780 FBX458780:FBZ458780 FLT458780:FLV458780 FVP458780:FVR458780 GFL458780:GFN458780 GPH458780:GPJ458780 GZD458780:GZF458780 HIZ458780:HJB458780 HSV458780:HSX458780 ICR458780:ICT458780 IMN458780:IMP458780 IWJ458780:IWL458780 JGF458780:JGH458780 JQB458780:JQD458780 JZX458780:JZZ458780 KJT458780:KJV458780 KTP458780:KTR458780 LDL458780:LDN458780 LNH458780:LNJ458780 LXD458780:LXF458780 MGZ458780:MHB458780 MQV458780:MQX458780 NAR458780:NAT458780 NKN458780:NKP458780 NUJ458780:NUL458780 OEF458780:OEH458780 OOB458780:OOD458780 OXX458780:OXZ458780 PHT458780:PHV458780 PRP458780:PRR458780 QBL458780:QBN458780 QLH458780:QLJ458780 QVD458780:QVF458780 REZ458780:RFB458780 ROV458780:ROX458780 RYR458780:RYT458780 SIN458780:SIP458780 SSJ458780:SSL458780 TCF458780:TCH458780 TMB458780:TMD458780 TVX458780:TVZ458780 UFT458780:UFV458780 UPP458780:UPR458780 UZL458780:UZN458780 VJH458780:VJJ458780 VTD458780:VTF458780 WCZ458780:WDB458780 WMV458780:WMX458780 WWR458780:WWT458780 AJ524316:AL524316 KF524316:KH524316 UB524316:UD524316 ADX524316:ADZ524316 ANT524316:ANV524316 AXP524316:AXR524316 BHL524316:BHN524316 BRH524316:BRJ524316 CBD524316:CBF524316 CKZ524316:CLB524316 CUV524316:CUX524316 DER524316:DET524316 DON524316:DOP524316 DYJ524316:DYL524316 EIF524316:EIH524316 ESB524316:ESD524316 FBX524316:FBZ524316 FLT524316:FLV524316 FVP524316:FVR524316 GFL524316:GFN524316 GPH524316:GPJ524316 GZD524316:GZF524316 HIZ524316:HJB524316 HSV524316:HSX524316 ICR524316:ICT524316 IMN524316:IMP524316 IWJ524316:IWL524316 JGF524316:JGH524316 JQB524316:JQD524316 JZX524316:JZZ524316 KJT524316:KJV524316 KTP524316:KTR524316 LDL524316:LDN524316 LNH524316:LNJ524316 LXD524316:LXF524316 MGZ524316:MHB524316 MQV524316:MQX524316 NAR524316:NAT524316 NKN524316:NKP524316 NUJ524316:NUL524316 OEF524316:OEH524316 OOB524316:OOD524316 OXX524316:OXZ524316 PHT524316:PHV524316 PRP524316:PRR524316 QBL524316:QBN524316 QLH524316:QLJ524316 QVD524316:QVF524316 REZ524316:RFB524316 ROV524316:ROX524316 RYR524316:RYT524316 SIN524316:SIP524316 SSJ524316:SSL524316 TCF524316:TCH524316 TMB524316:TMD524316 TVX524316:TVZ524316 UFT524316:UFV524316 UPP524316:UPR524316 UZL524316:UZN524316 VJH524316:VJJ524316 VTD524316:VTF524316 WCZ524316:WDB524316 WMV524316:WMX524316 WWR524316:WWT524316 AJ589852:AL589852 KF589852:KH589852 UB589852:UD589852 ADX589852:ADZ589852 ANT589852:ANV589852 AXP589852:AXR589852 BHL589852:BHN589852 BRH589852:BRJ589852 CBD589852:CBF589852 CKZ589852:CLB589852 CUV589852:CUX589852 DER589852:DET589852 DON589852:DOP589852 DYJ589852:DYL589852 EIF589852:EIH589852 ESB589852:ESD589852 FBX589852:FBZ589852 FLT589852:FLV589852 FVP589852:FVR589852 GFL589852:GFN589852 GPH589852:GPJ589852 GZD589852:GZF589852 HIZ589852:HJB589852 HSV589852:HSX589852 ICR589852:ICT589852 IMN589852:IMP589852 IWJ589852:IWL589852 JGF589852:JGH589852 JQB589852:JQD589852 JZX589852:JZZ589852 KJT589852:KJV589852 KTP589852:KTR589852 LDL589852:LDN589852 LNH589852:LNJ589852 LXD589852:LXF589852 MGZ589852:MHB589852 MQV589852:MQX589852 NAR589852:NAT589852 NKN589852:NKP589852 NUJ589852:NUL589852 OEF589852:OEH589852 OOB589852:OOD589852 OXX589852:OXZ589852 PHT589852:PHV589852 PRP589852:PRR589852 QBL589852:QBN589852 QLH589852:QLJ589852 QVD589852:QVF589852 REZ589852:RFB589852 ROV589852:ROX589852 RYR589852:RYT589852 SIN589852:SIP589852 SSJ589852:SSL589852 TCF589852:TCH589852 TMB589852:TMD589852 TVX589852:TVZ589852 UFT589852:UFV589852 UPP589852:UPR589852 UZL589852:UZN589852 VJH589852:VJJ589852 VTD589852:VTF589852 WCZ589852:WDB589852 WMV589852:WMX589852 WWR589852:WWT589852 AJ655388:AL655388 KF655388:KH655388 UB655388:UD655388 ADX655388:ADZ655388 ANT655388:ANV655388 AXP655388:AXR655388 BHL655388:BHN655388 BRH655388:BRJ655388 CBD655388:CBF655388 CKZ655388:CLB655388 CUV655388:CUX655388 DER655388:DET655388 DON655388:DOP655388 DYJ655388:DYL655388 EIF655388:EIH655388 ESB655388:ESD655388 FBX655388:FBZ655388 FLT655388:FLV655388 FVP655388:FVR655388 GFL655388:GFN655388 GPH655388:GPJ655388 GZD655388:GZF655388 HIZ655388:HJB655388 HSV655388:HSX655388 ICR655388:ICT655388 IMN655388:IMP655388 IWJ655388:IWL655388 JGF655388:JGH655388 JQB655388:JQD655388 JZX655388:JZZ655388 KJT655388:KJV655388 KTP655388:KTR655388 LDL655388:LDN655388 LNH655388:LNJ655388 LXD655388:LXF655388 MGZ655388:MHB655388 MQV655388:MQX655388 NAR655388:NAT655388 NKN655388:NKP655388 NUJ655388:NUL655388 OEF655388:OEH655388 OOB655388:OOD655388 OXX655388:OXZ655388 PHT655388:PHV655388 PRP655388:PRR655388 QBL655388:QBN655388 QLH655388:QLJ655388 QVD655388:QVF655388 REZ655388:RFB655388 ROV655388:ROX655388 RYR655388:RYT655388 SIN655388:SIP655388 SSJ655388:SSL655388 TCF655388:TCH655388 TMB655388:TMD655388 TVX655388:TVZ655388 UFT655388:UFV655388 UPP655388:UPR655388 UZL655388:UZN655388 VJH655388:VJJ655388 VTD655388:VTF655388 WCZ655388:WDB655388 WMV655388:WMX655388 WWR655388:WWT655388 AJ720924:AL720924 KF720924:KH720924 UB720924:UD720924 ADX720924:ADZ720924 ANT720924:ANV720924 AXP720924:AXR720924 BHL720924:BHN720924 BRH720924:BRJ720924 CBD720924:CBF720924 CKZ720924:CLB720924 CUV720924:CUX720924 DER720924:DET720924 DON720924:DOP720924 DYJ720924:DYL720924 EIF720924:EIH720924 ESB720924:ESD720924 FBX720924:FBZ720924 FLT720924:FLV720924 FVP720924:FVR720924 GFL720924:GFN720924 GPH720924:GPJ720924 GZD720924:GZF720924 HIZ720924:HJB720924 HSV720924:HSX720924 ICR720924:ICT720924 IMN720924:IMP720924 IWJ720924:IWL720924 JGF720924:JGH720924 JQB720924:JQD720924 JZX720924:JZZ720924 KJT720924:KJV720924 KTP720924:KTR720924 LDL720924:LDN720924 LNH720924:LNJ720924 LXD720924:LXF720924 MGZ720924:MHB720924 MQV720924:MQX720924 NAR720924:NAT720924 NKN720924:NKP720924 NUJ720924:NUL720924 OEF720924:OEH720924 OOB720924:OOD720924 OXX720924:OXZ720924 PHT720924:PHV720924 PRP720924:PRR720924 QBL720924:QBN720924 QLH720924:QLJ720924 QVD720924:QVF720924 REZ720924:RFB720924 ROV720924:ROX720924 RYR720924:RYT720924 SIN720924:SIP720924 SSJ720924:SSL720924 TCF720924:TCH720924 TMB720924:TMD720924 TVX720924:TVZ720924 UFT720924:UFV720924 UPP720924:UPR720924 UZL720924:UZN720924 VJH720924:VJJ720924 VTD720924:VTF720924 WCZ720924:WDB720924 WMV720924:WMX720924 WWR720924:WWT720924 AJ786460:AL786460 KF786460:KH786460 UB786460:UD786460 ADX786460:ADZ786460 ANT786460:ANV786460 AXP786460:AXR786460 BHL786460:BHN786460 BRH786460:BRJ786460 CBD786460:CBF786460 CKZ786460:CLB786460 CUV786460:CUX786460 DER786460:DET786460 DON786460:DOP786460 DYJ786460:DYL786460 EIF786460:EIH786460 ESB786460:ESD786460 FBX786460:FBZ786460 FLT786460:FLV786460 FVP786460:FVR786460 GFL786460:GFN786460 GPH786460:GPJ786460 GZD786460:GZF786460 HIZ786460:HJB786460 HSV786460:HSX786460 ICR786460:ICT786460 IMN786460:IMP786460 IWJ786460:IWL786460 JGF786460:JGH786460 JQB786460:JQD786460 JZX786460:JZZ786460 KJT786460:KJV786460 KTP786460:KTR786460 LDL786460:LDN786460 LNH786460:LNJ786460 LXD786460:LXF786460 MGZ786460:MHB786460 MQV786460:MQX786460 NAR786460:NAT786460 NKN786460:NKP786460 NUJ786460:NUL786460 OEF786460:OEH786460 OOB786460:OOD786460 OXX786460:OXZ786460 PHT786460:PHV786460 PRP786460:PRR786460 QBL786460:QBN786460 QLH786460:QLJ786460 QVD786460:QVF786460 REZ786460:RFB786460 ROV786460:ROX786460 RYR786460:RYT786460 SIN786460:SIP786460 SSJ786460:SSL786460 TCF786460:TCH786460 TMB786460:TMD786460 TVX786460:TVZ786460 UFT786460:UFV786460 UPP786460:UPR786460 UZL786460:UZN786460 VJH786460:VJJ786460 VTD786460:VTF786460 WCZ786460:WDB786460 WMV786460:WMX786460 WWR786460:WWT786460 AJ851996:AL851996 KF851996:KH851996 UB851996:UD851996 ADX851996:ADZ851996 ANT851996:ANV851996 AXP851996:AXR851996 BHL851996:BHN851996 BRH851996:BRJ851996 CBD851996:CBF851996 CKZ851996:CLB851996 CUV851996:CUX851996 DER851996:DET851996 DON851996:DOP851996 DYJ851996:DYL851996 EIF851996:EIH851996 ESB851996:ESD851996 FBX851996:FBZ851996 FLT851996:FLV851996 FVP851996:FVR851996 GFL851996:GFN851996 GPH851996:GPJ851996 GZD851996:GZF851996 HIZ851996:HJB851996 HSV851996:HSX851996 ICR851996:ICT851996 IMN851996:IMP851996 IWJ851996:IWL851996 JGF851996:JGH851996 JQB851996:JQD851996 JZX851996:JZZ851996 KJT851996:KJV851996 KTP851996:KTR851996 LDL851996:LDN851996 LNH851996:LNJ851996 LXD851996:LXF851996 MGZ851996:MHB851996 MQV851996:MQX851996 NAR851996:NAT851996 NKN851996:NKP851996 NUJ851996:NUL851996 OEF851996:OEH851996 OOB851996:OOD851996 OXX851996:OXZ851996 PHT851996:PHV851996 PRP851996:PRR851996 QBL851996:QBN851996 QLH851996:QLJ851996 QVD851996:QVF851996 REZ851996:RFB851996 ROV851996:ROX851996 RYR851996:RYT851996 SIN851996:SIP851996 SSJ851996:SSL851996 TCF851996:TCH851996 TMB851996:TMD851996 TVX851996:TVZ851996 UFT851996:UFV851996 UPP851996:UPR851996 UZL851996:UZN851996 VJH851996:VJJ851996 VTD851996:VTF851996 WCZ851996:WDB851996 WMV851996:WMX851996 WWR851996:WWT851996 AJ917532:AL917532 KF917532:KH917532 UB917532:UD917532 ADX917532:ADZ917532 ANT917532:ANV917532 AXP917532:AXR917532 BHL917532:BHN917532 BRH917532:BRJ917532 CBD917532:CBF917532 CKZ917532:CLB917532 CUV917532:CUX917532 DER917532:DET917532 DON917532:DOP917532 DYJ917532:DYL917532 EIF917532:EIH917532 ESB917532:ESD917532 FBX917532:FBZ917532 FLT917532:FLV917532 FVP917532:FVR917532 GFL917532:GFN917532 GPH917532:GPJ917532 GZD917532:GZF917532 HIZ917532:HJB917532 HSV917532:HSX917532 ICR917532:ICT917532 IMN917532:IMP917532 IWJ917532:IWL917532 JGF917532:JGH917532 JQB917532:JQD917532 JZX917532:JZZ917532 KJT917532:KJV917532 KTP917532:KTR917532 LDL917532:LDN917532 LNH917532:LNJ917532 LXD917532:LXF917532 MGZ917532:MHB917532 MQV917532:MQX917532 NAR917532:NAT917532 NKN917532:NKP917532 NUJ917532:NUL917532 OEF917532:OEH917532 OOB917532:OOD917532 OXX917532:OXZ917532 PHT917532:PHV917532 PRP917532:PRR917532 QBL917532:QBN917532 QLH917532:QLJ917532 QVD917532:QVF917532 REZ917532:RFB917532 ROV917532:ROX917532 RYR917532:RYT917532 SIN917532:SIP917532 SSJ917532:SSL917532 TCF917532:TCH917532 TMB917532:TMD917532 TVX917532:TVZ917532 UFT917532:UFV917532 UPP917532:UPR917532 UZL917532:UZN917532 VJH917532:VJJ917532 VTD917532:VTF917532 WCZ917532:WDB917532 WMV917532:WMX917532 WWR917532:WWT917532 AJ983068:AL983068 KF983068:KH983068 UB983068:UD983068 ADX983068:ADZ983068 ANT983068:ANV983068 AXP983068:AXR983068 BHL983068:BHN983068 BRH983068:BRJ983068 CBD983068:CBF983068 CKZ983068:CLB983068 CUV983068:CUX983068 DER983068:DET983068 DON983068:DOP983068 DYJ983068:DYL983068 EIF983068:EIH983068 ESB983068:ESD983068 FBX983068:FBZ983068 FLT983068:FLV983068 FVP983068:FVR983068 GFL983068:GFN983068 GPH983068:GPJ983068 GZD983068:GZF983068 HIZ983068:HJB983068 HSV983068:HSX983068 ICR983068:ICT983068 IMN983068:IMP983068 IWJ983068:IWL983068 JGF983068:JGH983068 JQB983068:JQD983068 JZX983068:JZZ983068 KJT983068:KJV983068 KTP983068:KTR983068 LDL983068:LDN983068 LNH983068:LNJ983068 LXD983068:LXF983068 MGZ983068:MHB983068 MQV983068:MQX983068 NAR983068:NAT983068 NKN983068:NKP983068 NUJ983068:NUL983068 OEF983068:OEH983068 OOB983068:OOD983068 OXX983068:OXZ983068 PHT983068:PHV983068 PRP983068:PRR983068 QBL983068:QBN983068 QLH983068:QLJ983068 QVD983068:QVF983068 REZ983068:RFB983068 ROV983068:ROX983068 RYR983068:RYT983068 SIN983068:SIP983068 SSJ983068:SSL983068 TCF983068:TCH983068 TMB983068:TMD983068 TVX983068:TVZ983068 UFT983068:UFV983068 UPP983068:UPR983068 UZL983068:UZN983068 VJH983068:VJJ983068 VTD983068:VTF983068 WCZ983068:WDB983068 WMV983068:WMX983068 WWR983068:WWT983068 AJ53:AL53 KF53:KH53 UB53:UD53 ADX53:ADZ53 ANT53:ANV53 AXP53:AXR53 BHL53:BHN53 BRH53:BRJ53 CBD53:CBF53 CKZ53:CLB53 CUV53:CUX53 DER53:DET53 DON53:DOP53 DYJ53:DYL53 EIF53:EIH53 ESB53:ESD53 FBX53:FBZ53 FLT53:FLV53 FVP53:FVR53 GFL53:GFN53 GPH53:GPJ53 GZD53:GZF53 HIZ53:HJB53 HSV53:HSX53 ICR53:ICT53 IMN53:IMP53 IWJ53:IWL53 JGF53:JGH53 JQB53:JQD53 JZX53:JZZ53 KJT53:KJV53 KTP53:KTR53 LDL53:LDN53 LNH53:LNJ53 LXD53:LXF53 MGZ53:MHB53 MQV53:MQX53 NAR53:NAT53 NKN53:NKP53 NUJ53:NUL53 OEF53:OEH53 OOB53:OOD53 OXX53:OXZ53 PHT53:PHV53 PRP53:PRR53 QBL53:QBN53 QLH53:QLJ53 QVD53:QVF53 REZ53:RFB53 ROV53:ROX53 RYR53:RYT53 SIN53:SIP53 SSJ53:SSL53 TCF53:TCH53 TMB53:TMD53 TVX53:TVZ53 UFT53:UFV53 UPP53:UPR53 UZL53:UZN53 VJH53:VJJ53 VTD53:VTF53 WCZ53:WDB53 WMV53:WMX53 WWR53:WWT53 AJ65589:AL65589 KF65589:KH65589 UB65589:UD65589 ADX65589:ADZ65589 ANT65589:ANV65589 AXP65589:AXR65589 BHL65589:BHN65589 BRH65589:BRJ65589 CBD65589:CBF65589 CKZ65589:CLB65589 CUV65589:CUX65589 DER65589:DET65589 DON65589:DOP65589 DYJ65589:DYL65589 EIF65589:EIH65589 ESB65589:ESD65589 FBX65589:FBZ65589 FLT65589:FLV65589 FVP65589:FVR65589 GFL65589:GFN65589 GPH65589:GPJ65589 GZD65589:GZF65589 HIZ65589:HJB65589 HSV65589:HSX65589 ICR65589:ICT65589 IMN65589:IMP65589 IWJ65589:IWL65589 JGF65589:JGH65589 JQB65589:JQD65589 JZX65589:JZZ65589 KJT65589:KJV65589 KTP65589:KTR65589 LDL65589:LDN65589 LNH65589:LNJ65589 LXD65589:LXF65589 MGZ65589:MHB65589 MQV65589:MQX65589 NAR65589:NAT65589 NKN65589:NKP65589 NUJ65589:NUL65589 OEF65589:OEH65589 OOB65589:OOD65589 OXX65589:OXZ65589 PHT65589:PHV65589 PRP65589:PRR65589 QBL65589:QBN65589 QLH65589:QLJ65589 QVD65589:QVF65589 REZ65589:RFB65589 ROV65589:ROX65589 RYR65589:RYT65589 SIN65589:SIP65589 SSJ65589:SSL65589 TCF65589:TCH65589 TMB65589:TMD65589 TVX65589:TVZ65589 UFT65589:UFV65589 UPP65589:UPR65589 UZL65589:UZN65589 VJH65589:VJJ65589 VTD65589:VTF65589 WCZ65589:WDB65589 WMV65589:WMX65589 WWR65589:WWT65589 AJ131125:AL131125 KF131125:KH131125 UB131125:UD131125 ADX131125:ADZ131125 ANT131125:ANV131125 AXP131125:AXR131125 BHL131125:BHN131125 BRH131125:BRJ131125 CBD131125:CBF131125 CKZ131125:CLB131125 CUV131125:CUX131125 DER131125:DET131125 DON131125:DOP131125 DYJ131125:DYL131125 EIF131125:EIH131125 ESB131125:ESD131125 FBX131125:FBZ131125 FLT131125:FLV131125 FVP131125:FVR131125 GFL131125:GFN131125 GPH131125:GPJ131125 GZD131125:GZF131125 HIZ131125:HJB131125 HSV131125:HSX131125 ICR131125:ICT131125 IMN131125:IMP131125 IWJ131125:IWL131125 JGF131125:JGH131125 JQB131125:JQD131125 JZX131125:JZZ131125 KJT131125:KJV131125 KTP131125:KTR131125 LDL131125:LDN131125 LNH131125:LNJ131125 LXD131125:LXF131125 MGZ131125:MHB131125 MQV131125:MQX131125 NAR131125:NAT131125 NKN131125:NKP131125 NUJ131125:NUL131125 OEF131125:OEH131125 OOB131125:OOD131125 OXX131125:OXZ131125 PHT131125:PHV131125 PRP131125:PRR131125 QBL131125:QBN131125 QLH131125:QLJ131125 QVD131125:QVF131125 REZ131125:RFB131125 ROV131125:ROX131125 RYR131125:RYT131125 SIN131125:SIP131125 SSJ131125:SSL131125 TCF131125:TCH131125 TMB131125:TMD131125 TVX131125:TVZ131125 UFT131125:UFV131125 UPP131125:UPR131125 UZL131125:UZN131125 VJH131125:VJJ131125 VTD131125:VTF131125 WCZ131125:WDB131125 WMV131125:WMX131125 WWR131125:WWT131125 AJ196661:AL196661 KF196661:KH196661 UB196661:UD196661 ADX196661:ADZ196661 ANT196661:ANV196661 AXP196661:AXR196661 BHL196661:BHN196661 BRH196661:BRJ196661 CBD196661:CBF196661 CKZ196661:CLB196661 CUV196661:CUX196661 DER196661:DET196661 DON196661:DOP196661 DYJ196661:DYL196661 EIF196661:EIH196661 ESB196661:ESD196661 FBX196661:FBZ196661 FLT196661:FLV196661 FVP196661:FVR196661 GFL196661:GFN196661 GPH196661:GPJ196661 GZD196661:GZF196661 HIZ196661:HJB196661 HSV196661:HSX196661 ICR196661:ICT196661 IMN196661:IMP196661 IWJ196661:IWL196661 JGF196661:JGH196661 JQB196661:JQD196661 JZX196661:JZZ196661 KJT196661:KJV196661 KTP196661:KTR196661 LDL196661:LDN196661 LNH196661:LNJ196661 LXD196661:LXF196661 MGZ196661:MHB196661 MQV196661:MQX196661 NAR196661:NAT196661 NKN196661:NKP196661 NUJ196661:NUL196661 OEF196661:OEH196661 OOB196661:OOD196661 OXX196661:OXZ196661 PHT196661:PHV196661 PRP196661:PRR196661 QBL196661:QBN196661 QLH196661:QLJ196661 QVD196661:QVF196661 REZ196661:RFB196661 ROV196661:ROX196661 RYR196661:RYT196661 SIN196661:SIP196661 SSJ196661:SSL196661 TCF196661:TCH196661 TMB196661:TMD196661 TVX196661:TVZ196661 UFT196661:UFV196661 UPP196661:UPR196661 UZL196661:UZN196661 VJH196661:VJJ196661 VTD196661:VTF196661 WCZ196661:WDB196661 WMV196661:WMX196661 WWR196661:WWT196661 AJ262197:AL262197 KF262197:KH262197 UB262197:UD262197 ADX262197:ADZ262197 ANT262197:ANV262197 AXP262197:AXR262197 BHL262197:BHN262197 BRH262197:BRJ262197 CBD262197:CBF262197 CKZ262197:CLB262197 CUV262197:CUX262197 DER262197:DET262197 DON262197:DOP262197 DYJ262197:DYL262197 EIF262197:EIH262197 ESB262197:ESD262197 FBX262197:FBZ262197 FLT262197:FLV262197 FVP262197:FVR262197 GFL262197:GFN262197 GPH262197:GPJ262197 GZD262197:GZF262197 HIZ262197:HJB262197 HSV262197:HSX262197 ICR262197:ICT262197 IMN262197:IMP262197 IWJ262197:IWL262197 JGF262197:JGH262197 JQB262197:JQD262197 JZX262197:JZZ262197 KJT262197:KJV262197 KTP262197:KTR262197 LDL262197:LDN262197 LNH262197:LNJ262197 LXD262197:LXF262197 MGZ262197:MHB262197 MQV262197:MQX262197 NAR262197:NAT262197 NKN262197:NKP262197 NUJ262197:NUL262197 OEF262197:OEH262197 OOB262197:OOD262197 OXX262197:OXZ262197 PHT262197:PHV262197 PRP262197:PRR262197 QBL262197:QBN262197 QLH262197:QLJ262197 QVD262197:QVF262197 REZ262197:RFB262197 ROV262197:ROX262197 RYR262197:RYT262197 SIN262197:SIP262197 SSJ262197:SSL262197 TCF262197:TCH262197 TMB262197:TMD262197 TVX262197:TVZ262197 UFT262197:UFV262197 UPP262197:UPR262197 UZL262197:UZN262197 VJH262197:VJJ262197 VTD262197:VTF262197 WCZ262197:WDB262197 WMV262197:WMX262197 WWR262197:WWT262197 AJ327733:AL327733 KF327733:KH327733 UB327733:UD327733 ADX327733:ADZ327733 ANT327733:ANV327733 AXP327733:AXR327733 BHL327733:BHN327733 BRH327733:BRJ327733 CBD327733:CBF327733 CKZ327733:CLB327733 CUV327733:CUX327733 DER327733:DET327733 DON327733:DOP327733 DYJ327733:DYL327733 EIF327733:EIH327733 ESB327733:ESD327733 FBX327733:FBZ327733 FLT327733:FLV327733 FVP327733:FVR327733 GFL327733:GFN327733 GPH327733:GPJ327733 GZD327733:GZF327733 HIZ327733:HJB327733 HSV327733:HSX327733 ICR327733:ICT327733 IMN327733:IMP327733 IWJ327733:IWL327733 JGF327733:JGH327733 JQB327733:JQD327733 JZX327733:JZZ327733 KJT327733:KJV327733 KTP327733:KTR327733 LDL327733:LDN327733 LNH327733:LNJ327733 LXD327733:LXF327733 MGZ327733:MHB327733 MQV327733:MQX327733 NAR327733:NAT327733 NKN327733:NKP327733 NUJ327733:NUL327733 OEF327733:OEH327733 OOB327733:OOD327733 OXX327733:OXZ327733 PHT327733:PHV327733 PRP327733:PRR327733 QBL327733:QBN327733 QLH327733:QLJ327733 QVD327733:QVF327733 REZ327733:RFB327733 ROV327733:ROX327733 RYR327733:RYT327733 SIN327733:SIP327733 SSJ327733:SSL327733 TCF327733:TCH327733 TMB327733:TMD327733 TVX327733:TVZ327733 UFT327733:UFV327733 UPP327733:UPR327733 UZL327733:UZN327733 VJH327733:VJJ327733 VTD327733:VTF327733 WCZ327733:WDB327733 WMV327733:WMX327733 WWR327733:WWT327733 AJ393269:AL393269 KF393269:KH393269 UB393269:UD393269 ADX393269:ADZ393269 ANT393269:ANV393269 AXP393269:AXR393269 BHL393269:BHN393269 BRH393269:BRJ393269 CBD393269:CBF393269 CKZ393269:CLB393269 CUV393269:CUX393269 DER393269:DET393269 DON393269:DOP393269 DYJ393269:DYL393269 EIF393269:EIH393269 ESB393269:ESD393269 FBX393269:FBZ393269 FLT393269:FLV393269 FVP393269:FVR393269 GFL393269:GFN393269 GPH393269:GPJ393269 GZD393269:GZF393269 HIZ393269:HJB393269 HSV393269:HSX393269 ICR393269:ICT393269 IMN393269:IMP393269 IWJ393269:IWL393269 JGF393269:JGH393269 JQB393269:JQD393269 JZX393269:JZZ393269 KJT393269:KJV393269 KTP393269:KTR393269 LDL393269:LDN393269 LNH393269:LNJ393269 LXD393269:LXF393269 MGZ393269:MHB393269 MQV393269:MQX393269 NAR393269:NAT393269 NKN393269:NKP393269 NUJ393269:NUL393269 OEF393269:OEH393269 OOB393269:OOD393269 OXX393269:OXZ393269 PHT393269:PHV393269 PRP393269:PRR393269 QBL393269:QBN393269 QLH393269:QLJ393269 QVD393269:QVF393269 REZ393269:RFB393269 ROV393269:ROX393269 RYR393269:RYT393269 SIN393269:SIP393269 SSJ393269:SSL393269 TCF393269:TCH393269 TMB393269:TMD393269 TVX393269:TVZ393269 UFT393269:UFV393269 UPP393269:UPR393269 UZL393269:UZN393269 VJH393269:VJJ393269 VTD393269:VTF393269 WCZ393269:WDB393269 WMV393269:WMX393269 WWR393269:WWT393269 AJ458805:AL458805 KF458805:KH458805 UB458805:UD458805 ADX458805:ADZ458805 ANT458805:ANV458805 AXP458805:AXR458805 BHL458805:BHN458805 BRH458805:BRJ458805 CBD458805:CBF458805 CKZ458805:CLB458805 CUV458805:CUX458805 DER458805:DET458805 DON458805:DOP458805 DYJ458805:DYL458805 EIF458805:EIH458805 ESB458805:ESD458805 FBX458805:FBZ458805 FLT458805:FLV458805 FVP458805:FVR458805 GFL458805:GFN458805 GPH458805:GPJ458805 GZD458805:GZF458805 HIZ458805:HJB458805 HSV458805:HSX458805 ICR458805:ICT458805 IMN458805:IMP458805 IWJ458805:IWL458805 JGF458805:JGH458805 JQB458805:JQD458805 JZX458805:JZZ458805 KJT458805:KJV458805 KTP458805:KTR458805 LDL458805:LDN458805 LNH458805:LNJ458805 LXD458805:LXF458805 MGZ458805:MHB458805 MQV458805:MQX458805 NAR458805:NAT458805 NKN458805:NKP458805 NUJ458805:NUL458805 OEF458805:OEH458805 OOB458805:OOD458805 OXX458805:OXZ458805 PHT458805:PHV458805 PRP458805:PRR458805 QBL458805:QBN458805 QLH458805:QLJ458805 QVD458805:QVF458805 REZ458805:RFB458805 ROV458805:ROX458805 RYR458805:RYT458805 SIN458805:SIP458805 SSJ458805:SSL458805 TCF458805:TCH458805 TMB458805:TMD458805 TVX458805:TVZ458805 UFT458805:UFV458805 UPP458805:UPR458805 UZL458805:UZN458805 VJH458805:VJJ458805 VTD458805:VTF458805 WCZ458805:WDB458805 WMV458805:WMX458805 WWR458805:WWT458805 AJ524341:AL524341 KF524341:KH524341 UB524341:UD524341 ADX524341:ADZ524341 ANT524341:ANV524341 AXP524341:AXR524341 BHL524341:BHN524341 BRH524341:BRJ524341 CBD524341:CBF524341 CKZ524341:CLB524341 CUV524341:CUX524341 DER524341:DET524341 DON524341:DOP524341 DYJ524341:DYL524341 EIF524341:EIH524341 ESB524341:ESD524341 FBX524341:FBZ524341 FLT524341:FLV524341 FVP524341:FVR524341 GFL524341:GFN524341 GPH524341:GPJ524341 GZD524341:GZF524341 HIZ524341:HJB524341 HSV524341:HSX524341 ICR524341:ICT524341 IMN524341:IMP524341 IWJ524341:IWL524341 JGF524341:JGH524341 JQB524341:JQD524341 JZX524341:JZZ524341 KJT524341:KJV524341 KTP524341:KTR524341 LDL524341:LDN524341 LNH524341:LNJ524341 LXD524341:LXF524341 MGZ524341:MHB524341 MQV524341:MQX524341 NAR524341:NAT524341 NKN524341:NKP524341 NUJ524341:NUL524341 OEF524341:OEH524341 OOB524341:OOD524341 OXX524341:OXZ524341 PHT524341:PHV524341 PRP524341:PRR524341 QBL524341:QBN524341 QLH524341:QLJ524341 QVD524341:QVF524341 REZ524341:RFB524341 ROV524341:ROX524341 RYR524341:RYT524341 SIN524341:SIP524341 SSJ524341:SSL524341 TCF524341:TCH524341 TMB524341:TMD524341 TVX524341:TVZ524341 UFT524341:UFV524341 UPP524341:UPR524341 UZL524341:UZN524341 VJH524341:VJJ524341 VTD524341:VTF524341 WCZ524341:WDB524341 WMV524341:WMX524341 WWR524341:WWT524341 AJ589877:AL589877 KF589877:KH589877 UB589877:UD589877 ADX589877:ADZ589877 ANT589877:ANV589877 AXP589877:AXR589877 BHL589877:BHN589877 BRH589877:BRJ589877 CBD589877:CBF589877 CKZ589877:CLB589877 CUV589877:CUX589877 DER589877:DET589877 DON589877:DOP589877 DYJ589877:DYL589877 EIF589877:EIH589877 ESB589877:ESD589877 FBX589877:FBZ589877 FLT589877:FLV589877 FVP589877:FVR589877 GFL589877:GFN589877 GPH589877:GPJ589877 GZD589877:GZF589877 HIZ589877:HJB589877 HSV589877:HSX589877 ICR589877:ICT589877 IMN589877:IMP589877 IWJ589877:IWL589877 JGF589877:JGH589877 JQB589877:JQD589877 JZX589877:JZZ589877 KJT589877:KJV589877 KTP589877:KTR589877 LDL589877:LDN589877 LNH589877:LNJ589877 LXD589877:LXF589877 MGZ589877:MHB589877 MQV589877:MQX589877 NAR589877:NAT589877 NKN589877:NKP589877 NUJ589877:NUL589877 OEF589877:OEH589877 OOB589877:OOD589877 OXX589877:OXZ589877 PHT589877:PHV589877 PRP589877:PRR589877 QBL589877:QBN589877 QLH589877:QLJ589877 QVD589877:QVF589877 REZ589877:RFB589877 ROV589877:ROX589877 RYR589877:RYT589877 SIN589877:SIP589877 SSJ589877:SSL589877 TCF589877:TCH589877 TMB589877:TMD589877 TVX589877:TVZ589877 UFT589877:UFV589877 UPP589877:UPR589877 UZL589877:UZN589877 VJH589877:VJJ589877 VTD589877:VTF589877 WCZ589877:WDB589877 WMV589877:WMX589877 WWR589877:WWT589877 AJ655413:AL655413 KF655413:KH655413 UB655413:UD655413 ADX655413:ADZ655413 ANT655413:ANV655413 AXP655413:AXR655413 BHL655413:BHN655413 BRH655413:BRJ655413 CBD655413:CBF655413 CKZ655413:CLB655413 CUV655413:CUX655413 DER655413:DET655413 DON655413:DOP655413 DYJ655413:DYL655413 EIF655413:EIH655413 ESB655413:ESD655413 FBX655413:FBZ655413 FLT655413:FLV655413 FVP655413:FVR655413 GFL655413:GFN655413 GPH655413:GPJ655413 GZD655413:GZF655413 HIZ655413:HJB655413 HSV655413:HSX655413 ICR655413:ICT655413 IMN655413:IMP655413 IWJ655413:IWL655413 JGF655413:JGH655413 JQB655413:JQD655413 JZX655413:JZZ655413 KJT655413:KJV655413 KTP655413:KTR655413 LDL655413:LDN655413 LNH655413:LNJ655413 LXD655413:LXF655413 MGZ655413:MHB655413 MQV655413:MQX655413 NAR655413:NAT655413 NKN655413:NKP655413 NUJ655413:NUL655413 OEF655413:OEH655413 OOB655413:OOD655413 OXX655413:OXZ655413 PHT655413:PHV655413 PRP655413:PRR655413 QBL655413:QBN655413 QLH655413:QLJ655413 QVD655413:QVF655413 REZ655413:RFB655413 ROV655413:ROX655413 RYR655413:RYT655413 SIN655413:SIP655413 SSJ655413:SSL655413 TCF655413:TCH655413 TMB655413:TMD655413 TVX655413:TVZ655413 UFT655413:UFV655413 UPP655413:UPR655413 UZL655413:UZN655413 VJH655413:VJJ655413 VTD655413:VTF655413 WCZ655413:WDB655413 WMV655413:WMX655413 WWR655413:WWT655413 AJ720949:AL720949 KF720949:KH720949 UB720949:UD720949 ADX720949:ADZ720949 ANT720949:ANV720949 AXP720949:AXR720949 BHL720949:BHN720949 BRH720949:BRJ720949 CBD720949:CBF720949 CKZ720949:CLB720949 CUV720949:CUX720949 DER720949:DET720949 DON720949:DOP720949 DYJ720949:DYL720949 EIF720949:EIH720949 ESB720949:ESD720949 FBX720949:FBZ720949 FLT720949:FLV720949 FVP720949:FVR720949 GFL720949:GFN720949 GPH720949:GPJ720949 GZD720949:GZF720949 HIZ720949:HJB720949 HSV720949:HSX720949 ICR720949:ICT720949 IMN720949:IMP720949 IWJ720949:IWL720949 JGF720949:JGH720949 JQB720949:JQD720949 JZX720949:JZZ720949 KJT720949:KJV720949 KTP720949:KTR720949 LDL720949:LDN720949 LNH720949:LNJ720949 LXD720949:LXF720949 MGZ720949:MHB720949 MQV720949:MQX720949 NAR720949:NAT720949 NKN720949:NKP720949 NUJ720949:NUL720949 OEF720949:OEH720949 OOB720949:OOD720949 OXX720949:OXZ720949 PHT720949:PHV720949 PRP720949:PRR720949 QBL720949:QBN720949 QLH720949:QLJ720949 QVD720949:QVF720949 REZ720949:RFB720949 ROV720949:ROX720949 RYR720949:RYT720949 SIN720949:SIP720949 SSJ720949:SSL720949 TCF720949:TCH720949 TMB720949:TMD720949 TVX720949:TVZ720949 UFT720949:UFV720949 UPP720949:UPR720949 UZL720949:UZN720949 VJH720949:VJJ720949 VTD720949:VTF720949 WCZ720949:WDB720949 WMV720949:WMX720949 WWR720949:WWT720949 AJ786485:AL786485 KF786485:KH786485 UB786485:UD786485 ADX786485:ADZ786485 ANT786485:ANV786485 AXP786485:AXR786485 BHL786485:BHN786485 BRH786485:BRJ786485 CBD786485:CBF786485 CKZ786485:CLB786485 CUV786485:CUX786485 DER786485:DET786485 DON786485:DOP786485 DYJ786485:DYL786485 EIF786485:EIH786485 ESB786485:ESD786485 FBX786485:FBZ786485 FLT786485:FLV786485 FVP786485:FVR786485 GFL786485:GFN786485 GPH786485:GPJ786485 GZD786485:GZF786485 HIZ786485:HJB786485 HSV786485:HSX786485 ICR786485:ICT786485 IMN786485:IMP786485 IWJ786485:IWL786485 JGF786485:JGH786485 JQB786485:JQD786485 JZX786485:JZZ786485 KJT786485:KJV786485 KTP786485:KTR786485 LDL786485:LDN786485 LNH786485:LNJ786485 LXD786485:LXF786485 MGZ786485:MHB786485 MQV786485:MQX786485 NAR786485:NAT786485 NKN786485:NKP786485 NUJ786485:NUL786485 OEF786485:OEH786485 OOB786485:OOD786485 OXX786485:OXZ786485 PHT786485:PHV786485 PRP786485:PRR786485 QBL786485:QBN786485 QLH786485:QLJ786485 QVD786485:QVF786485 REZ786485:RFB786485 ROV786485:ROX786485 RYR786485:RYT786485 SIN786485:SIP786485 SSJ786485:SSL786485 TCF786485:TCH786485 TMB786485:TMD786485 TVX786485:TVZ786485 UFT786485:UFV786485 UPP786485:UPR786485 UZL786485:UZN786485 VJH786485:VJJ786485 VTD786485:VTF786485 WCZ786485:WDB786485 WMV786485:WMX786485 WWR786485:WWT786485 AJ852021:AL852021 KF852021:KH852021 UB852021:UD852021 ADX852021:ADZ852021 ANT852021:ANV852021 AXP852021:AXR852021 BHL852021:BHN852021 BRH852021:BRJ852021 CBD852021:CBF852021 CKZ852021:CLB852021 CUV852021:CUX852021 DER852021:DET852021 DON852021:DOP852021 DYJ852021:DYL852021 EIF852021:EIH852021 ESB852021:ESD852021 FBX852021:FBZ852021 FLT852021:FLV852021 FVP852021:FVR852021 GFL852021:GFN852021 GPH852021:GPJ852021 GZD852021:GZF852021 HIZ852021:HJB852021 HSV852021:HSX852021 ICR852021:ICT852021 IMN852021:IMP852021 IWJ852021:IWL852021 JGF852021:JGH852021 JQB852021:JQD852021 JZX852021:JZZ852021 KJT852021:KJV852021 KTP852021:KTR852021 LDL852021:LDN852021 LNH852021:LNJ852021 LXD852021:LXF852021 MGZ852021:MHB852021 MQV852021:MQX852021 NAR852021:NAT852021 NKN852021:NKP852021 NUJ852021:NUL852021 OEF852021:OEH852021 OOB852021:OOD852021 OXX852021:OXZ852021 PHT852021:PHV852021 PRP852021:PRR852021 QBL852021:QBN852021 QLH852021:QLJ852021 QVD852021:QVF852021 REZ852021:RFB852021 ROV852021:ROX852021 RYR852021:RYT852021 SIN852021:SIP852021 SSJ852021:SSL852021 TCF852021:TCH852021 TMB852021:TMD852021 TVX852021:TVZ852021 UFT852021:UFV852021 UPP852021:UPR852021 UZL852021:UZN852021 VJH852021:VJJ852021 VTD852021:VTF852021 WCZ852021:WDB852021 WMV852021:WMX852021 WWR852021:WWT852021 AJ917557:AL917557 KF917557:KH917557 UB917557:UD917557 ADX917557:ADZ917557 ANT917557:ANV917557 AXP917557:AXR917557 BHL917557:BHN917557 BRH917557:BRJ917557 CBD917557:CBF917557 CKZ917557:CLB917557 CUV917557:CUX917557 DER917557:DET917557 DON917557:DOP917557 DYJ917557:DYL917557 EIF917557:EIH917557 ESB917557:ESD917557 FBX917557:FBZ917557 FLT917557:FLV917557 FVP917557:FVR917557 GFL917557:GFN917557 GPH917557:GPJ917557 GZD917557:GZF917557 HIZ917557:HJB917557 HSV917557:HSX917557 ICR917557:ICT917557 IMN917557:IMP917557 IWJ917557:IWL917557 JGF917557:JGH917557 JQB917557:JQD917557 JZX917557:JZZ917557 KJT917557:KJV917557 KTP917557:KTR917557 LDL917557:LDN917557 LNH917557:LNJ917557 LXD917557:LXF917557 MGZ917557:MHB917557 MQV917557:MQX917557 NAR917557:NAT917557 NKN917557:NKP917557 NUJ917557:NUL917557 OEF917557:OEH917557 OOB917557:OOD917557 OXX917557:OXZ917557 PHT917557:PHV917557 PRP917557:PRR917557 QBL917557:QBN917557 QLH917557:QLJ917557 QVD917557:QVF917557 REZ917557:RFB917557 ROV917557:ROX917557 RYR917557:RYT917557 SIN917557:SIP917557 SSJ917557:SSL917557 TCF917557:TCH917557 TMB917557:TMD917557 TVX917557:TVZ917557 UFT917557:UFV917557 UPP917557:UPR917557 UZL917557:UZN917557 VJH917557:VJJ917557 VTD917557:VTF917557 WCZ917557:WDB917557 WMV917557:WMX917557 WWR917557:WWT917557 AJ983093:AL983093 KF983093:KH983093 UB983093:UD983093 ADX983093:ADZ983093 ANT983093:ANV983093 AXP983093:AXR983093 BHL983093:BHN983093 BRH983093:BRJ983093 CBD983093:CBF983093 CKZ983093:CLB983093 CUV983093:CUX983093 DER983093:DET983093 DON983093:DOP983093 DYJ983093:DYL983093 EIF983093:EIH983093 ESB983093:ESD983093 FBX983093:FBZ983093 FLT983093:FLV983093 FVP983093:FVR983093 GFL983093:GFN983093 GPH983093:GPJ983093 GZD983093:GZF983093 HIZ983093:HJB983093 HSV983093:HSX983093 ICR983093:ICT983093 IMN983093:IMP983093 IWJ983093:IWL983093 JGF983093:JGH983093 JQB983093:JQD983093 JZX983093:JZZ983093 KJT983093:KJV983093 KTP983093:KTR983093 LDL983093:LDN983093 LNH983093:LNJ983093 LXD983093:LXF983093 MGZ983093:MHB983093 MQV983093:MQX983093 NAR983093:NAT983093 NKN983093:NKP983093 NUJ983093:NUL983093 OEF983093:OEH983093 OOB983093:OOD983093 OXX983093:OXZ983093 PHT983093:PHV983093 PRP983093:PRR983093 QBL983093:QBN983093 QLH983093:QLJ983093 QVD983093:QVF983093 REZ983093:RFB983093 ROV983093:ROX983093 RYR983093:RYT983093 SIN983093:SIP983093 SSJ983093:SSL983093 TCF983093:TCH983093 TMB983093:TMD983093 TVX983093:TVZ983093 UFT983093:UFV983093 UPP983093:UPR983093 UZL983093:UZN983093 VJH983093:VJJ983093 VTD983093:VTF983093 WCZ983093:WDB983093 WMV983093:WMX983093 WWR983093:WWT983093 AJ78:AL78 KF78:KH78 UB78:UD78 ADX78:ADZ78 ANT78:ANV78 AXP78:AXR78 BHL78:BHN78 BRH78:BRJ78 CBD78:CBF78 CKZ78:CLB78 CUV78:CUX78 DER78:DET78 DON78:DOP78 DYJ78:DYL78 EIF78:EIH78 ESB78:ESD78 FBX78:FBZ78 FLT78:FLV78 FVP78:FVR78 GFL78:GFN78 GPH78:GPJ78 GZD78:GZF78 HIZ78:HJB78 HSV78:HSX78 ICR78:ICT78 IMN78:IMP78 IWJ78:IWL78 JGF78:JGH78 JQB78:JQD78 JZX78:JZZ78 KJT78:KJV78 KTP78:KTR78 LDL78:LDN78 LNH78:LNJ78 LXD78:LXF78 MGZ78:MHB78 MQV78:MQX78 NAR78:NAT78 NKN78:NKP78 NUJ78:NUL78 OEF78:OEH78 OOB78:OOD78 OXX78:OXZ78 PHT78:PHV78 PRP78:PRR78 QBL78:QBN78 QLH78:QLJ78 QVD78:QVF78 REZ78:RFB78 ROV78:ROX78 RYR78:RYT78 SIN78:SIP78 SSJ78:SSL78 TCF78:TCH78 TMB78:TMD78 TVX78:TVZ78 UFT78:UFV78 UPP78:UPR78 UZL78:UZN78 VJH78:VJJ78 VTD78:VTF78 WCZ78:WDB78 WMV78:WMX78 WWR78:WWT78 AJ65614:AL65614 KF65614:KH65614 UB65614:UD65614 ADX65614:ADZ65614 ANT65614:ANV65614 AXP65614:AXR65614 BHL65614:BHN65614 BRH65614:BRJ65614 CBD65614:CBF65614 CKZ65614:CLB65614 CUV65614:CUX65614 DER65614:DET65614 DON65614:DOP65614 DYJ65614:DYL65614 EIF65614:EIH65614 ESB65614:ESD65614 FBX65614:FBZ65614 FLT65614:FLV65614 FVP65614:FVR65614 GFL65614:GFN65614 GPH65614:GPJ65614 GZD65614:GZF65614 HIZ65614:HJB65614 HSV65614:HSX65614 ICR65614:ICT65614 IMN65614:IMP65614 IWJ65614:IWL65614 JGF65614:JGH65614 JQB65614:JQD65614 JZX65614:JZZ65614 KJT65614:KJV65614 KTP65614:KTR65614 LDL65614:LDN65614 LNH65614:LNJ65614 LXD65614:LXF65614 MGZ65614:MHB65614 MQV65614:MQX65614 NAR65614:NAT65614 NKN65614:NKP65614 NUJ65614:NUL65614 OEF65614:OEH65614 OOB65614:OOD65614 OXX65614:OXZ65614 PHT65614:PHV65614 PRP65614:PRR65614 QBL65614:QBN65614 QLH65614:QLJ65614 QVD65614:QVF65614 REZ65614:RFB65614 ROV65614:ROX65614 RYR65614:RYT65614 SIN65614:SIP65614 SSJ65614:SSL65614 TCF65614:TCH65614 TMB65614:TMD65614 TVX65614:TVZ65614 UFT65614:UFV65614 UPP65614:UPR65614 UZL65614:UZN65614 VJH65614:VJJ65614 VTD65614:VTF65614 WCZ65614:WDB65614 WMV65614:WMX65614 WWR65614:WWT65614 AJ131150:AL131150 KF131150:KH131150 UB131150:UD131150 ADX131150:ADZ131150 ANT131150:ANV131150 AXP131150:AXR131150 BHL131150:BHN131150 BRH131150:BRJ131150 CBD131150:CBF131150 CKZ131150:CLB131150 CUV131150:CUX131150 DER131150:DET131150 DON131150:DOP131150 DYJ131150:DYL131150 EIF131150:EIH131150 ESB131150:ESD131150 FBX131150:FBZ131150 FLT131150:FLV131150 FVP131150:FVR131150 GFL131150:GFN131150 GPH131150:GPJ131150 GZD131150:GZF131150 HIZ131150:HJB131150 HSV131150:HSX131150 ICR131150:ICT131150 IMN131150:IMP131150 IWJ131150:IWL131150 JGF131150:JGH131150 JQB131150:JQD131150 JZX131150:JZZ131150 KJT131150:KJV131150 KTP131150:KTR131150 LDL131150:LDN131150 LNH131150:LNJ131150 LXD131150:LXF131150 MGZ131150:MHB131150 MQV131150:MQX131150 NAR131150:NAT131150 NKN131150:NKP131150 NUJ131150:NUL131150 OEF131150:OEH131150 OOB131150:OOD131150 OXX131150:OXZ131150 PHT131150:PHV131150 PRP131150:PRR131150 QBL131150:QBN131150 QLH131150:QLJ131150 QVD131150:QVF131150 REZ131150:RFB131150 ROV131150:ROX131150 RYR131150:RYT131150 SIN131150:SIP131150 SSJ131150:SSL131150 TCF131150:TCH131150 TMB131150:TMD131150 TVX131150:TVZ131150 UFT131150:UFV131150 UPP131150:UPR131150 UZL131150:UZN131150 VJH131150:VJJ131150 VTD131150:VTF131150 WCZ131150:WDB131150 WMV131150:WMX131150 WWR131150:WWT131150 AJ196686:AL196686 KF196686:KH196686 UB196686:UD196686 ADX196686:ADZ196686 ANT196686:ANV196686 AXP196686:AXR196686 BHL196686:BHN196686 BRH196686:BRJ196686 CBD196686:CBF196686 CKZ196686:CLB196686 CUV196686:CUX196686 DER196686:DET196686 DON196686:DOP196686 DYJ196686:DYL196686 EIF196686:EIH196686 ESB196686:ESD196686 FBX196686:FBZ196686 FLT196686:FLV196686 FVP196686:FVR196686 GFL196686:GFN196686 GPH196686:GPJ196686 GZD196686:GZF196686 HIZ196686:HJB196686 HSV196686:HSX196686 ICR196686:ICT196686 IMN196686:IMP196686 IWJ196686:IWL196686 JGF196686:JGH196686 JQB196686:JQD196686 JZX196686:JZZ196686 KJT196686:KJV196686 KTP196686:KTR196686 LDL196686:LDN196686 LNH196686:LNJ196686 LXD196686:LXF196686 MGZ196686:MHB196686 MQV196686:MQX196686 NAR196686:NAT196686 NKN196686:NKP196686 NUJ196686:NUL196686 OEF196686:OEH196686 OOB196686:OOD196686 OXX196686:OXZ196686 PHT196686:PHV196686 PRP196686:PRR196686 QBL196686:QBN196686 QLH196686:QLJ196686 QVD196686:QVF196686 REZ196686:RFB196686 ROV196686:ROX196686 RYR196686:RYT196686 SIN196686:SIP196686 SSJ196686:SSL196686 TCF196686:TCH196686 TMB196686:TMD196686 TVX196686:TVZ196686 UFT196686:UFV196686 UPP196686:UPR196686 UZL196686:UZN196686 VJH196686:VJJ196686 VTD196686:VTF196686 WCZ196686:WDB196686 WMV196686:WMX196686 WWR196686:WWT196686 AJ262222:AL262222 KF262222:KH262222 UB262222:UD262222 ADX262222:ADZ262222 ANT262222:ANV262222 AXP262222:AXR262222 BHL262222:BHN262222 BRH262222:BRJ262222 CBD262222:CBF262222 CKZ262222:CLB262222 CUV262222:CUX262222 DER262222:DET262222 DON262222:DOP262222 DYJ262222:DYL262222 EIF262222:EIH262222 ESB262222:ESD262222 FBX262222:FBZ262222 FLT262222:FLV262222 FVP262222:FVR262222 GFL262222:GFN262222 GPH262222:GPJ262222 GZD262222:GZF262222 HIZ262222:HJB262222 HSV262222:HSX262222 ICR262222:ICT262222 IMN262222:IMP262222 IWJ262222:IWL262222 JGF262222:JGH262222 JQB262222:JQD262222 JZX262222:JZZ262222 KJT262222:KJV262222 KTP262222:KTR262222 LDL262222:LDN262222 LNH262222:LNJ262222 LXD262222:LXF262222 MGZ262222:MHB262222 MQV262222:MQX262222 NAR262222:NAT262222 NKN262222:NKP262222 NUJ262222:NUL262222 OEF262222:OEH262222 OOB262222:OOD262222 OXX262222:OXZ262222 PHT262222:PHV262222 PRP262222:PRR262222 QBL262222:QBN262222 QLH262222:QLJ262222 QVD262222:QVF262222 REZ262222:RFB262222 ROV262222:ROX262222 RYR262222:RYT262222 SIN262222:SIP262222 SSJ262222:SSL262222 TCF262222:TCH262222 TMB262222:TMD262222 TVX262222:TVZ262222 UFT262222:UFV262222 UPP262222:UPR262222 UZL262222:UZN262222 VJH262222:VJJ262222 VTD262222:VTF262222 WCZ262222:WDB262222 WMV262222:WMX262222 WWR262222:WWT262222 AJ327758:AL327758 KF327758:KH327758 UB327758:UD327758 ADX327758:ADZ327758 ANT327758:ANV327758 AXP327758:AXR327758 BHL327758:BHN327758 BRH327758:BRJ327758 CBD327758:CBF327758 CKZ327758:CLB327758 CUV327758:CUX327758 DER327758:DET327758 DON327758:DOP327758 DYJ327758:DYL327758 EIF327758:EIH327758 ESB327758:ESD327758 FBX327758:FBZ327758 FLT327758:FLV327758 FVP327758:FVR327758 GFL327758:GFN327758 GPH327758:GPJ327758 GZD327758:GZF327758 HIZ327758:HJB327758 HSV327758:HSX327758 ICR327758:ICT327758 IMN327758:IMP327758 IWJ327758:IWL327758 JGF327758:JGH327758 JQB327758:JQD327758 JZX327758:JZZ327758 KJT327758:KJV327758 KTP327758:KTR327758 LDL327758:LDN327758 LNH327758:LNJ327758 LXD327758:LXF327758 MGZ327758:MHB327758 MQV327758:MQX327758 NAR327758:NAT327758 NKN327758:NKP327758 NUJ327758:NUL327758 OEF327758:OEH327758 OOB327758:OOD327758 OXX327758:OXZ327758 PHT327758:PHV327758 PRP327758:PRR327758 QBL327758:QBN327758 QLH327758:QLJ327758 QVD327758:QVF327758 REZ327758:RFB327758 ROV327758:ROX327758 RYR327758:RYT327758 SIN327758:SIP327758 SSJ327758:SSL327758 TCF327758:TCH327758 TMB327758:TMD327758 TVX327758:TVZ327758 UFT327758:UFV327758 UPP327758:UPR327758 UZL327758:UZN327758 VJH327758:VJJ327758 VTD327758:VTF327758 WCZ327758:WDB327758 WMV327758:WMX327758 WWR327758:WWT327758 AJ393294:AL393294 KF393294:KH393294 UB393294:UD393294 ADX393294:ADZ393294 ANT393294:ANV393294 AXP393294:AXR393294 BHL393294:BHN393294 BRH393294:BRJ393294 CBD393294:CBF393294 CKZ393294:CLB393294 CUV393294:CUX393294 DER393294:DET393294 DON393294:DOP393294 DYJ393294:DYL393294 EIF393294:EIH393294 ESB393294:ESD393294 FBX393294:FBZ393294 FLT393294:FLV393294 FVP393294:FVR393294 GFL393294:GFN393294 GPH393294:GPJ393294 GZD393294:GZF393294 HIZ393294:HJB393294 HSV393294:HSX393294 ICR393294:ICT393294 IMN393294:IMP393294 IWJ393294:IWL393294 JGF393294:JGH393294 JQB393294:JQD393294 JZX393294:JZZ393294 KJT393294:KJV393294 KTP393294:KTR393294 LDL393294:LDN393294 LNH393294:LNJ393294 LXD393294:LXF393294 MGZ393294:MHB393294 MQV393294:MQX393294 NAR393294:NAT393294 NKN393294:NKP393294 NUJ393294:NUL393294 OEF393294:OEH393294 OOB393294:OOD393294 OXX393294:OXZ393294 PHT393294:PHV393294 PRP393294:PRR393294 QBL393294:QBN393294 QLH393294:QLJ393294 QVD393294:QVF393294 REZ393294:RFB393294 ROV393294:ROX393294 RYR393294:RYT393294 SIN393294:SIP393294 SSJ393294:SSL393294 TCF393294:TCH393294 TMB393294:TMD393294 TVX393294:TVZ393294 UFT393294:UFV393294 UPP393294:UPR393294 UZL393294:UZN393294 VJH393294:VJJ393294 VTD393294:VTF393294 WCZ393294:WDB393294 WMV393294:WMX393294 WWR393294:WWT393294 AJ458830:AL458830 KF458830:KH458830 UB458830:UD458830 ADX458830:ADZ458830 ANT458830:ANV458830 AXP458830:AXR458830 BHL458830:BHN458830 BRH458830:BRJ458830 CBD458830:CBF458830 CKZ458830:CLB458830 CUV458830:CUX458830 DER458830:DET458830 DON458830:DOP458830 DYJ458830:DYL458830 EIF458830:EIH458830 ESB458830:ESD458830 FBX458830:FBZ458830 FLT458830:FLV458830 FVP458830:FVR458830 GFL458830:GFN458830 GPH458830:GPJ458830 GZD458830:GZF458830 HIZ458830:HJB458830 HSV458830:HSX458830 ICR458830:ICT458830 IMN458830:IMP458830 IWJ458830:IWL458830 JGF458830:JGH458830 JQB458830:JQD458830 JZX458830:JZZ458830 KJT458830:KJV458830 KTP458830:KTR458830 LDL458830:LDN458830 LNH458830:LNJ458830 LXD458830:LXF458830 MGZ458830:MHB458830 MQV458830:MQX458830 NAR458830:NAT458830 NKN458830:NKP458830 NUJ458830:NUL458830 OEF458830:OEH458830 OOB458830:OOD458830 OXX458830:OXZ458830 PHT458830:PHV458830 PRP458830:PRR458830 QBL458830:QBN458830 QLH458830:QLJ458830 QVD458830:QVF458830 REZ458830:RFB458830 ROV458830:ROX458830 RYR458830:RYT458830 SIN458830:SIP458830 SSJ458830:SSL458830 TCF458830:TCH458830 TMB458830:TMD458830 TVX458830:TVZ458830 UFT458830:UFV458830 UPP458830:UPR458830 UZL458830:UZN458830 VJH458830:VJJ458830 VTD458830:VTF458830 WCZ458830:WDB458830 WMV458830:WMX458830 WWR458830:WWT458830 AJ524366:AL524366 KF524366:KH524366 UB524366:UD524366 ADX524366:ADZ524366 ANT524366:ANV524366 AXP524366:AXR524366 BHL524366:BHN524366 BRH524366:BRJ524366 CBD524366:CBF524366 CKZ524366:CLB524366 CUV524366:CUX524366 DER524366:DET524366 DON524366:DOP524366 DYJ524366:DYL524366 EIF524366:EIH524366 ESB524366:ESD524366 FBX524366:FBZ524366 FLT524366:FLV524366 FVP524366:FVR524366 GFL524366:GFN524366 GPH524366:GPJ524366 GZD524366:GZF524366 HIZ524366:HJB524366 HSV524366:HSX524366 ICR524366:ICT524366 IMN524366:IMP524366 IWJ524366:IWL524366 JGF524366:JGH524366 JQB524366:JQD524366 JZX524366:JZZ524366 KJT524366:KJV524366 KTP524366:KTR524366 LDL524366:LDN524366 LNH524366:LNJ524366 LXD524366:LXF524366 MGZ524366:MHB524366 MQV524366:MQX524366 NAR524366:NAT524366 NKN524366:NKP524366 NUJ524366:NUL524366 OEF524366:OEH524366 OOB524366:OOD524366 OXX524366:OXZ524366 PHT524366:PHV524366 PRP524366:PRR524366 QBL524366:QBN524366 QLH524366:QLJ524366 QVD524366:QVF524366 REZ524366:RFB524366 ROV524366:ROX524366 RYR524366:RYT524366 SIN524366:SIP524366 SSJ524366:SSL524366 TCF524366:TCH524366 TMB524366:TMD524366 TVX524366:TVZ524366 UFT524366:UFV524366 UPP524366:UPR524366 UZL524366:UZN524366 VJH524366:VJJ524366 VTD524366:VTF524366 WCZ524366:WDB524366 WMV524366:WMX524366 WWR524366:WWT524366 AJ589902:AL589902 KF589902:KH589902 UB589902:UD589902 ADX589902:ADZ589902 ANT589902:ANV589902 AXP589902:AXR589902 BHL589902:BHN589902 BRH589902:BRJ589902 CBD589902:CBF589902 CKZ589902:CLB589902 CUV589902:CUX589902 DER589902:DET589902 DON589902:DOP589902 DYJ589902:DYL589902 EIF589902:EIH589902 ESB589902:ESD589902 FBX589902:FBZ589902 FLT589902:FLV589902 FVP589902:FVR589902 GFL589902:GFN589902 GPH589902:GPJ589902 GZD589902:GZF589902 HIZ589902:HJB589902 HSV589902:HSX589902 ICR589902:ICT589902 IMN589902:IMP589902 IWJ589902:IWL589902 JGF589902:JGH589902 JQB589902:JQD589902 JZX589902:JZZ589902 KJT589902:KJV589902 KTP589902:KTR589902 LDL589902:LDN589902 LNH589902:LNJ589902 LXD589902:LXF589902 MGZ589902:MHB589902 MQV589902:MQX589902 NAR589902:NAT589902 NKN589902:NKP589902 NUJ589902:NUL589902 OEF589902:OEH589902 OOB589902:OOD589902 OXX589902:OXZ589902 PHT589902:PHV589902 PRP589902:PRR589902 QBL589902:QBN589902 QLH589902:QLJ589902 QVD589902:QVF589902 REZ589902:RFB589902 ROV589902:ROX589902 RYR589902:RYT589902 SIN589902:SIP589902 SSJ589902:SSL589902 TCF589902:TCH589902 TMB589902:TMD589902 TVX589902:TVZ589902 UFT589902:UFV589902 UPP589902:UPR589902 UZL589902:UZN589902 VJH589902:VJJ589902 VTD589902:VTF589902 WCZ589902:WDB589902 WMV589902:WMX589902 WWR589902:WWT589902 AJ655438:AL655438 KF655438:KH655438 UB655438:UD655438 ADX655438:ADZ655438 ANT655438:ANV655438 AXP655438:AXR655438 BHL655438:BHN655438 BRH655438:BRJ655438 CBD655438:CBF655438 CKZ655438:CLB655438 CUV655438:CUX655438 DER655438:DET655438 DON655438:DOP655438 DYJ655438:DYL655438 EIF655438:EIH655438 ESB655438:ESD655438 FBX655438:FBZ655438 FLT655438:FLV655438 FVP655438:FVR655438 GFL655438:GFN655438 GPH655438:GPJ655438 GZD655438:GZF655438 HIZ655438:HJB655438 HSV655438:HSX655438 ICR655438:ICT655438 IMN655438:IMP655438 IWJ655438:IWL655438 JGF655438:JGH655438 JQB655438:JQD655438 JZX655438:JZZ655438 KJT655438:KJV655438 KTP655438:KTR655438 LDL655438:LDN655438 LNH655438:LNJ655438 LXD655438:LXF655438 MGZ655438:MHB655438 MQV655438:MQX655438 NAR655438:NAT655438 NKN655438:NKP655438 NUJ655438:NUL655438 OEF655438:OEH655438 OOB655438:OOD655438 OXX655438:OXZ655438 PHT655438:PHV655438 PRP655438:PRR655438 QBL655438:QBN655438 QLH655438:QLJ655438 QVD655438:QVF655438 REZ655438:RFB655438 ROV655438:ROX655438 RYR655438:RYT655438 SIN655438:SIP655438 SSJ655438:SSL655438 TCF655438:TCH655438 TMB655438:TMD655438 TVX655438:TVZ655438 UFT655438:UFV655438 UPP655438:UPR655438 UZL655438:UZN655438 VJH655438:VJJ655438 VTD655438:VTF655438 WCZ655438:WDB655438 WMV655438:WMX655438 WWR655438:WWT655438 AJ720974:AL720974 KF720974:KH720974 UB720974:UD720974 ADX720974:ADZ720974 ANT720974:ANV720974 AXP720974:AXR720974 BHL720974:BHN720974 BRH720974:BRJ720974 CBD720974:CBF720974 CKZ720974:CLB720974 CUV720974:CUX720974 DER720974:DET720974 DON720974:DOP720974 DYJ720974:DYL720974 EIF720974:EIH720974 ESB720974:ESD720974 FBX720974:FBZ720974 FLT720974:FLV720974 FVP720974:FVR720974 GFL720974:GFN720974 GPH720974:GPJ720974 GZD720974:GZF720974 HIZ720974:HJB720974 HSV720974:HSX720974 ICR720974:ICT720974 IMN720974:IMP720974 IWJ720974:IWL720974 JGF720974:JGH720974 JQB720974:JQD720974 JZX720974:JZZ720974 KJT720974:KJV720974 KTP720974:KTR720974 LDL720974:LDN720974 LNH720974:LNJ720974 LXD720974:LXF720974 MGZ720974:MHB720974 MQV720974:MQX720974 NAR720974:NAT720974 NKN720974:NKP720974 NUJ720974:NUL720974 OEF720974:OEH720974 OOB720974:OOD720974 OXX720974:OXZ720974 PHT720974:PHV720974 PRP720974:PRR720974 QBL720974:QBN720974 QLH720974:QLJ720974 QVD720974:QVF720974 REZ720974:RFB720974 ROV720974:ROX720974 RYR720974:RYT720974 SIN720974:SIP720974 SSJ720974:SSL720974 TCF720974:TCH720974 TMB720974:TMD720974 TVX720974:TVZ720974 UFT720974:UFV720974 UPP720974:UPR720974 UZL720974:UZN720974 VJH720974:VJJ720974 VTD720974:VTF720974 WCZ720974:WDB720974 WMV720974:WMX720974 WWR720974:WWT720974 AJ786510:AL786510 KF786510:KH786510 UB786510:UD786510 ADX786510:ADZ786510 ANT786510:ANV786510 AXP786510:AXR786510 BHL786510:BHN786510 BRH786510:BRJ786510 CBD786510:CBF786510 CKZ786510:CLB786510 CUV786510:CUX786510 DER786510:DET786510 DON786510:DOP786510 DYJ786510:DYL786510 EIF786510:EIH786510 ESB786510:ESD786510 FBX786510:FBZ786510 FLT786510:FLV786510 FVP786510:FVR786510 GFL786510:GFN786510 GPH786510:GPJ786510 GZD786510:GZF786510 HIZ786510:HJB786510 HSV786510:HSX786510 ICR786510:ICT786510 IMN786510:IMP786510 IWJ786510:IWL786510 JGF786510:JGH786510 JQB786510:JQD786510 JZX786510:JZZ786510 KJT786510:KJV786510 KTP786510:KTR786510 LDL786510:LDN786510 LNH786510:LNJ786510 LXD786510:LXF786510 MGZ786510:MHB786510 MQV786510:MQX786510 NAR786510:NAT786510 NKN786510:NKP786510 NUJ786510:NUL786510 OEF786510:OEH786510 OOB786510:OOD786510 OXX786510:OXZ786510 PHT786510:PHV786510 PRP786510:PRR786510 QBL786510:QBN786510 QLH786510:QLJ786510 QVD786510:QVF786510 REZ786510:RFB786510 ROV786510:ROX786510 RYR786510:RYT786510 SIN786510:SIP786510 SSJ786510:SSL786510 TCF786510:TCH786510 TMB786510:TMD786510 TVX786510:TVZ786510 UFT786510:UFV786510 UPP786510:UPR786510 UZL786510:UZN786510 VJH786510:VJJ786510 VTD786510:VTF786510 WCZ786510:WDB786510 WMV786510:WMX786510 WWR786510:WWT786510 AJ852046:AL852046 KF852046:KH852046 UB852046:UD852046 ADX852046:ADZ852046 ANT852046:ANV852046 AXP852046:AXR852046 BHL852046:BHN852046 BRH852046:BRJ852046 CBD852046:CBF852046 CKZ852046:CLB852046 CUV852046:CUX852046 DER852046:DET852046 DON852046:DOP852046 DYJ852046:DYL852046 EIF852046:EIH852046 ESB852046:ESD852046 FBX852046:FBZ852046 FLT852046:FLV852046 FVP852046:FVR852046 GFL852046:GFN852046 GPH852046:GPJ852046 GZD852046:GZF852046 HIZ852046:HJB852046 HSV852046:HSX852046 ICR852046:ICT852046 IMN852046:IMP852046 IWJ852046:IWL852046 JGF852046:JGH852046 JQB852046:JQD852046 JZX852046:JZZ852046 KJT852046:KJV852046 KTP852046:KTR852046 LDL852046:LDN852046 LNH852046:LNJ852046 LXD852046:LXF852046 MGZ852046:MHB852046 MQV852046:MQX852046 NAR852046:NAT852046 NKN852046:NKP852046 NUJ852046:NUL852046 OEF852046:OEH852046 OOB852046:OOD852046 OXX852046:OXZ852046 PHT852046:PHV852046 PRP852046:PRR852046 QBL852046:QBN852046 QLH852046:QLJ852046 QVD852046:QVF852046 REZ852046:RFB852046 ROV852046:ROX852046 RYR852046:RYT852046 SIN852046:SIP852046 SSJ852046:SSL852046 TCF852046:TCH852046 TMB852046:TMD852046 TVX852046:TVZ852046 UFT852046:UFV852046 UPP852046:UPR852046 UZL852046:UZN852046 VJH852046:VJJ852046 VTD852046:VTF852046 WCZ852046:WDB852046 WMV852046:WMX852046 WWR852046:WWT852046 AJ917582:AL917582 KF917582:KH917582 UB917582:UD917582 ADX917582:ADZ917582 ANT917582:ANV917582 AXP917582:AXR917582 BHL917582:BHN917582 BRH917582:BRJ917582 CBD917582:CBF917582 CKZ917582:CLB917582 CUV917582:CUX917582 DER917582:DET917582 DON917582:DOP917582 DYJ917582:DYL917582 EIF917582:EIH917582 ESB917582:ESD917582 FBX917582:FBZ917582 FLT917582:FLV917582 FVP917582:FVR917582 GFL917582:GFN917582 GPH917582:GPJ917582 GZD917582:GZF917582 HIZ917582:HJB917582 HSV917582:HSX917582 ICR917582:ICT917582 IMN917582:IMP917582 IWJ917582:IWL917582 JGF917582:JGH917582 JQB917582:JQD917582 JZX917582:JZZ917582 KJT917582:KJV917582 KTP917582:KTR917582 LDL917582:LDN917582 LNH917582:LNJ917582 LXD917582:LXF917582 MGZ917582:MHB917582 MQV917582:MQX917582 NAR917582:NAT917582 NKN917582:NKP917582 NUJ917582:NUL917582 OEF917582:OEH917582 OOB917582:OOD917582 OXX917582:OXZ917582 PHT917582:PHV917582 PRP917582:PRR917582 QBL917582:QBN917582 QLH917582:QLJ917582 QVD917582:QVF917582 REZ917582:RFB917582 ROV917582:ROX917582 RYR917582:RYT917582 SIN917582:SIP917582 SSJ917582:SSL917582 TCF917582:TCH917582 TMB917582:TMD917582 TVX917582:TVZ917582 UFT917582:UFV917582 UPP917582:UPR917582 UZL917582:UZN917582 VJH917582:VJJ917582 VTD917582:VTF917582 WCZ917582:WDB917582 WMV917582:WMX917582 WWR917582:WWT917582 AJ983118:AL983118 KF983118:KH983118 UB983118:UD983118 ADX983118:ADZ983118 ANT983118:ANV983118 AXP983118:AXR983118 BHL983118:BHN983118 BRH983118:BRJ983118 CBD983118:CBF983118 CKZ983118:CLB983118 CUV983118:CUX983118 DER983118:DET983118 DON983118:DOP983118 DYJ983118:DYL983118 EIF983118:EIH983118 ESB983118:ESD983118 FBX983118:FBZ983118 FLT983118:FLV983118 FVP983118:FVR983118 GFL983118:GFN983118 GPH983118:GPJ983118 GZD983118:GZF983118 HIZ983118:HJB983118 HSV983118:HSX983118 ICR983118:ICT983118 IMN983118:IMP983118 IWJ983118:IWL983118 JGF983118:JGH983118 JQB983118:JQD983118 JZX983118:JZZ983118 KJT983118:KJV983118 KTP983118:KTR983118 LDL983118:LDN983118 LNH983118:LNJ983118 LXD983118:LXF983118 MGZ983118:MHB983118 MQV983118:MQX983118 NAR983118:NAT983118 NKN983118:NKP983118 NUJ983118:NUL983118 OEF983118:OEH983118 OOB983118:OOD983118 OXX983118:OXZ983118 PHT983118:PHV983118 PRP983118:PRR983118 QBL983118:QBN983118 QLH983118:QLJ983118 QVD983118:QVF983118 REZ983118:RFB983118 ROV983118:ROX983118 RYR983118:RYT983118 SIN983118:SIP983118 SSJ983118:SSL983118 TCF983118:TCH983118 TMB983118:TMD983118 TVX983118:TVZ983118 UFT983118:UFV983118 UPP983118:UPR983118 UZL983118:UZN983118 VJH983118:VJJ983118 VTD983118:VTF983118 WCZ983118:WDB983118 WMV983118:WMX983118 WWR983118:WWT983118 AJ103:AL103 KF103:KH103 UB103:UD103 ADX103:ADZ103 ANT103:ANV103 AXP103:AXR103 BHL103:BHN103 BRH103:BRJ103 CBD103:CBF103 CKZ103:CLB103 CUV103:CUX103 DER103:DET103 DON103:DOP103 DYJ103:DYL103 EIF103:EIH103 ESB103:ESD103 FBX103:FBZ103 FLT103:FLV103 FVP103:FVR103 GFL103:GFN103 GPH103:GPJ103 GZD103:GZF103 HIZ103:HJB103 HSV103:HSX103 ICR103:ICT103 IMN103:IMP103 IWJ103:IWL103 JGF103:JGH103 JQB103:JQD103 JZX103:JZZ103 KJT103:KJV103 KTP103:KTR103 LDL103:LDN103 LNH103:LNJ103 LXD103:LXF103 MGZ103:MHB103 MQV103:MQX103 NAR103:NAT103 NKN103:NKP103 NUJ103:NUL103 OEF103:OEH103 OOB103:OOD103 OXX103:OXZ103 PHT103:PHV103 PRP103:PRR103 QBL103:QBN103 QLH103:QLJ103 QVD103:QVF103 REZ103:RFB103 ROV103:ROX103 RYR103:RYT103 SIN103:SIP103 SSJ103:SSL103 TCF103:TCH103 TMB103:TMD103 TVX103:TVZ103 UFT103:UFV103 UPP103:UPR103 UZL103:UZN103 VJH103:VJJ103 VTD103:VTF103 WCZ103:WDB103 WMV103:WMX103 WWR103:WWT103 AJ65639:AL65639 KF65639:KH65639 UB65639:UD65639 ADX65639:ADZ65639 ANT65639:ANV65639 AXP65639:AXR65639 BHL65639:BHN65639 BRH65639:BRJ65639 CBD65639:CBF65639 CKZ65639:CLB65639 CUV65639:CUX65639 DER65639:DET65639 DON65639:DOP65639 DYJ65639:DYL65639 EIF65639:EIH65639 ESB65639:ESD65639 FBX65639:FBZ65639 FLT65639:FLV65639 FVP65639:FVR65639 GFL65639:GFN65639 GPH65639:GPJ65639 GZD65639:GZF65639 HIZ65639:HJB65639 HSV65639:HSX65639 ICR65639:ICT65639 IMN65639:IMP65639 IWJ65639:IWL65639 JGF65639:JGH65639 JQB65639:JQD65639 JZX65639:JZZ65639 KJT65639:KJV65639 KTP65639:KTR65639 LDL65639:LDN65639 LNH65639:LNJ65639 LXD65639:LXF65639 MGZ65639:MHB65639 MQV65639:MQX65639 NAR65639:NAT65639 NKN65639:NKP65639 NUJ65639:NUL65639 OEF65639:OEH65639 OOB65639:OOD65639 OXX65639:OXZ65639 PHT65639:PHV65639 PRP65639:PRR65639 QBL65639:QBN65639 QLH65639:QLJ65639 QVD65639:QVF65639 REZ65639:RFB65639 ROV65639:ROX65639 RYR65639:RYT65639 SIN65639:SIP65639 SSJ65639:SSL65639 TCF65639:TCH65639 TMB65639:TMD65639 TVX65639:TVZ65639 UFT65639:UFV65639 UPP65639:UPR65639 UZL65639:UZN65639 VJH65639:VJJ65639 VTD65639:VTF65639 WCZ65639:WDB65639 WMV65639:WMX65639 WWR65639:WWT65639 AJ131175:AL131175 KF131175:KH131175 UB131175:UD131175 ADX131175:ADZ131175 ANT131175:ANV131175 AXP131175:AXR131175 BHL131175:BHN131175 BRH131175:BRJ131175 CBD131175:CBF131175 CKZ131175:CLB131175 CUV131175:CUX131175 DER131175:DET131175 DON131175:DOP131175 DYJ131175:DYL131175 EIF131175:EIH131175 ESB131175:ESD131175 FBX131175:FBZ131175 FLT131175:FLV131175 FVP131175:FVR131175 GFL131175:GFN131175 GPH131175:GPJ131175 GZD131175:GZF131175 HIZ131175:HJB131175 HSV131175:HSX131175 ICR131175:ICT131175 IMN131175:IMP131175 IWJ131175:IWL131175 JGF131175:JGH131175 JQB131175:JQD131175 JZX131175:JZZ131175 KJT131175:KJV131175 KTP131175:KTR131175 LDL131175:LDN131175 LNH131175:LNJ131175 LXD131175:LXF131175 MGZ131175:MHB131175 MQV131175:MQX131175 NAR131175:NAT131175 NKN131175:NKP131175 NUJ131175:NUL131175 OEF131175:OEH131175 OOB131175:OOD131175 OXX131175:OXZ131175 PHT131175:PHV131175 PRP131175:PRR131175 QBL131175:QBN131175 QLH131175:QLJ131175 QVD131175:QVF131175 REZ131175:RFB131175 ROV131175:ROX131175 RYR131175:RYT131175 SIN131175:SIP131175 SSJ131175:SSL131175 TCF131175:TCH131175 TMB131175:TMD131175 TVX131175:TVZ131175 UFT131175:UFV131175 UPP131175:UPR131175 UZL131175:UZN131175 VJH131175:VJJ131175 VTD131175:VTF131175 WCZ131175:WDB131175 WMV131175:WMX131175 WWR131175:WWT131175 AJ196711:AL196711 KF196711:KH196711 UB196711:UD196711 ADX196711:ADZ196711 ANT196711:ANV196711 AXP196711:AXR196711 BHL196711:BHN196711 BRH196711:BRJ196711 CBD196711:CBF196711 CKZ196711:CLB196711 CUV196711:CUX196711 DER196711:DET196711 DON196711:DOP196711 DYJ196711:DYL196711 EIF196711:EIH196711 ESB196711:ESD196711 FBX196711:FBZ196711 FLT196711:FLV196711 FVP196711:FVR196711 GFL196711:GFN196711 GPH196711:GPJ196711 GZD196711:GZF196711 HIZ196711:HJB196711 HSV196711:HSX196711 ICR196711:ICT196711 IMN196711:IMP196711 IWJ196711:IWL196711 JGF196711:JGH196711 JQB196711:JQD196711 JZX196711:JZZ196711 KJT196711:KJV196711 KTP196711:KTR196711 LDL196711:LDN196711 LNH196711:LNJ196711 LXD196711:LXF196711 MGZ196711:MHB196711 MQV196711:MQX196711 NAR196711:NAT196711 NKN196711:NKP196711 NUJ196711:NUL196711 OEF196711:OEH196711 OOB196711:OOD196711 OXX196711:OXZ196711 PHT196711:PHV196711 PRP196711:PRR196711 QBL196711:QBN196711 QLH196711:QLJ196711 QVD196711:QVF196711 REZ196711:RFB196711 ROV196711:ROX196711 RYR196711:RYT196711 SIN196711:SIP196711 SSJ196711:SSL196711 TCF196711:TCH196711 TMB196711:TMD196711 TVX196711:TVZ196711 UFT196711:UFV196711 UPP196711:UPR196711 UZL196711:UZN196711 VJH196711:VJJ196711 VTD196711:VTF196711 WCZ196711:WDB196711 WMV196711:WMX196711 WWR196711:WWT196711 AJ262247:AL262247 KF262247:KH262247 UB262247:UD262247 ADX262247:ADZ262247 ANT262247:ANV262247 AXP262247:AXR262247 BHL262247:BHN262247 BRH262247:BRJ262247 CBD262247:CBF262247 CKZ262247:CLB262247 CUV262247:CUX262247 DER262247:DET262247 DON262247:DOP262247 DYJ262247:DYL262247 EIF262247:EIH262247 ESB262247:ESD262247 FBX262247:FBZ262247 FLT262247:FLV262247 FVP262247:FVR262247 GFL262247:GFN262247 GPH262247:GPJ262247 GZD262247:GZF262247 HIZ262247:HJB262247 HSV262247:HSX262247 ICR262247:ICT262247 IMN262247:IMP262247 IWJ262247:IWL262247 JGF262247:JGH262247 JQB262247:JQD262247 JZX262247:JZZ262247 KJT262247:KJV262247 KTP262247:KTR262247 LDL262247:LDN262247 LNH262247:LNJ262247 LXD262247:LXF262247 MGZ262247:MHB262247 MQV262247:MQX262247 NAR262247:NAT262247 NKN262247:NKP262247 NUJ262247:NUL262247 OEF262247:OEH262247 OOB262247:OOD262247 OXX262247:OXZ262247 PHT262247:PHV262247 PRP262247:PRR262247 QBL262247:QBN262247 QLH262247:QLJ262247 QVD262247:QVF262247 REZ262247:RFB262247 ROV262247:ROX262247 RYR262247:RYT262247 SIN262247:SIP262247 SSJ262247:SSL262247 TCF262247:TCH262247 TMB262247:TMD262247 TVX262247:TVZ262247 UFT262247:UFV262247 UPP262247:UPR262247 UZL262247:UZN262247 VJH262247:VJJ262247 VTD262247:VTF262247 WCZ262247:WDB262247 WMV262247:WMX262247 WWR262247:WWT262247 AJ327783:AL327783 KF327783:KH327783 UB327783:UD327783 ADX327783:ADZ327783 ANT327783:ANV327783 AXP327783:AXR327783 BHL327783:BHN327783 BRH327783:BRJ327783 CBD327783:CBF327783 CKZ327783:CLB327783 CUV327783:CUX327783 DER327783:DET327783 DON327783:DOP327783 DYJ327783:DYL327783 EIF327783:EIH327783 ESB327783:ESD327783 FBX327783:FBZ327783 FLT327783:FLV327783 FVP327783:FVR327783 GFL327783:GFN327783 GPH327783:GPJ327783 GZD327783:GZF327783 HIZ327783:HJB327783 HSV327783:HSX327783 ICR327783:ICT327783 IMN327783:IMP327783 IWJ327783:IWL327783 JGF327783:JGH327783 JQB327783:JQD327783 JZX327783:JZZ327783 KJT327783:KJV327783 KTP327783:KTR327783 LDL327783:LDN327783 LNH327783:LNJ327783 LXD327783:LXF327783 MGZ327783:MHB327783 MQV327783:MQX327783 NAR327783:NAT327783 NKN327783:NKP327783 NUJ327783:NUL327783 OEF327783:OEH327783 OOB327783:OOD327783 OXX327783:OXZ327783 PHT327783:PHV327783 PRP327783:PRR327783 QBL327783:QBN327783 QLH327783:QLJ327783 QVD327783:QVF327783 REZ327783:RFB327783 ROV327783:ROX327783 RYR327783:RYT327783 SIN327783:SIP327783 SSJ327783:SSL327783 TCF327783:TCH327783 TMB327783:TMD327783 TVX327783:TVZ327783 UFT327783:UFV327783 UPP327783:UPR327783 UZL327783:UZN327783 VJH327783:VJJ327783 VTD327783:VTF327783 WCZ327783:WDB327783 WMV327783:WMX327783 WWR327783:WWT327783 AJ393319:AL393319 KF393319:KH393319 UB393319:UD393319 ADX393319:ADZ393319 ANT393319:ANV393319 AXP393319:AXR393319 BHL393319:BHN393319 BRH393319:BRJ393319 CBD393319:CBF393319 CKZ393319:CLB393319 CUV393319:CUX393319 DER393319:DET393319 DON393319:DOP393319 DYJ393319:DYL393319 EIF393319:EIH393319 ESB393319:ESD393319 FBX393319:FBZ393319 FLT393319:FLV393319 FVP393319:FVR393319 GFL393319:GFN393319 GPH393319:GPJ393319 GZD393319:GZF393319 HIZ393319:HJB393319 HSV393319:HSX393319 ICR393319:ICT393319 IMN393319:IMP393319 IWJ393319:IWL393319 JGF393319:JGH393319 JQB393319:JQD393319 JZX393319:JZZ393319 KJT393319:KJV393319 KTP393319:KTR393319 LDL393319:LDN393319 LNH393319:LNJ393319 LXD393319:LXF393319 MGZ393319:MHB393319 MQV393319:MQX393319 NAR393319:NAT393319 NKN393319:NKP393319 NUJ393319:NUL393319 OEF393319:OEH393319 OOB393319:OOD393319 OXX393319:OXZ393319 PHT393319:PHV393319 PRP393319:PRR393319 QBL393319:QBN393319 QLH393319:QLJ393319 QVD393319:QVF393319 REZ393319:RFB393319 ROV393319:ROX393319 RYR393319:RYT393319 SIN393319:SIP393319 SSJ393319:SSL393319 TCF393319:TCH393319 TMB393319:TMD393319 TVX393319:TVZ393319 UFT393319:UFV393319 UPP393319:UPR393319 UZL393319:UZN393319 VJH393319:VJJ393319 VTD393319:VTF393319 WCZ393319:WDB393319 WMV393319:WMX393319 WWR393319:WWT393319 AJ458855:AL458855 KF458855:KH458855 UB458855:UD458855 ADX458855:ADZ458855 ANT458855:ANV458855 AXP458855:AXR458855 BHL458855:BHN458855 BRH458855:BRJ458855 CBD458855:CBF458855 CKZ458855:CLB458855 CUV458855:CUX458855 DER458855:DET458855 DON458855:DOP458855 DYJ458855:DYL458855 EIF458855:EIH458855 ESB458855:ESD458855 FBX458855:FBZ458855 FLT458855:FLV458855 FVP458855:FVR458855 GFL458855:GFN458855 GPH458855:GPJ458855 GZD458855:GZF458855 HIZ458855:HJB458855 HSV458855:HSX458855 ICR458855:ICT458855 IMN458855:IMP458855 IWJ458855:IWL458855 JGF458855:JGH458855 JQB458855:JQD458855 JZX458855:JZZ458855 KJT458855:KJV458855 KTP458855:KTR458855 LDL458855:LDN458855 LNH458855:LNJ458855 LXD458855:LXF458855 MGZ458855:MHB458855 MQV458855:MQX458855 NAR458855:NAT458855 NKN458855:NKP458855 NUJ458855:NUL458855 OEF458855:OEH458855 OOB458855:OOD458855 OXX458855:OXZ458855 PHT458855:PHV458855 PRP458855:PRR458855 QBL458855:QBN458855 QLH458855:QLJ458855 QVD458855:QVF458855 REZ458855:RFB458855 ROV458855:ROX458855 RYR458855:RYT458855 SIN458855:SIP458855 SSJ458855:SSL458855 TCF458855:TCH458855 TMB458855:TMD458855 TVX458855:TVZ458855 UFT458855:UFV458855 UPP458855:UPR458855 UZL458855:UZN458855 VJH458855:VJJ458855 VTD458855:VTF458855 WCZ458855:WDB458855 WMV458855:WMX458855 WWR458855:WWT458855 AJ524391:AL524391 KF524391:KH524391 UB524391:UD524391 ADX524391:ADZ524391 ANT524391:ANV524391 AXP524391:AXR524391 BHL524391:BHN524391 BRH524391:BRJ524391 CBD524391:CBF524391 CKZ524391:CLB524391 CUV524391:CUX524391 DER524391:DET524391 DON524391:DOP524391 DYJ524391:DYL524391 EIF524391:EIH524391 ESB524391:ESD524391 FBX524391:FBZ524391 FLT524391:FLV524391 FVP524391:FVR524391 GFL524391:GFN524391 GPH524391:GPJ524391 GZD524391:GZF524391 HIZ524391:HJB524391 HSV524391:HSX524391 ICR524391:ICT524391 IMN524391:IMP524391 IWJ524391:IWL524391 JGF524391:JGH524391 JQB524391:JQD524391 JZX524391:JZZ524391 KJT524391:KJV524391 KTP524391:KTR524391 LDL524391:LDN524391 LNH524391:LNJ524391 LXD524391:LXF524391 MGZ524391:MHB524391 MQV524391:MQX524391 NAR524391:NAT524391 NKN524391:NKP524391 NUJ524391:NUL524391 OEF524391:OEH524391 OOB524391:OOD524391 OXX524391:OXZ524391 PHT524391:PHV524391 PRP524391:PRR524391 QBL524391:QBN524391 QLH524391:QLJ524391 QVD524391:QVF524391 REZ524391:RFB524391 ROV524391:ROX524391 RYR524391:RYT524391 SIN524391:SIP524391 SSJ524391:SSL524391 TCF524391:TCH524391 TMB524391:TMD524391 TVX524391:TVZ524391 UFT524391:UFV524391 UPP524391:UPR524391 UZL524391:UZN524391 VJH524391:VJJ524391 VTD524391:VTF524391 WCZ524391:WDB524391 WMV524391:WMX524391 WWR524391:WWT524391 AJ589927:AL589927 KF589927:KH589927 UB589927:UD589927 ADX589927:ADZ589927 ANT589927:ANV589927 AXP589927:AXR589927 BHL589927:BHN589927 BRH589927:BRJ589927 CBD589927:CBF589927 CKZ589927:CLB589927 CUV589927:CUX589927 DER589927:DET589927 DON589927:DOP589927 DYJ589927:DYL589927 EIF589927:EIH589927 ESB589927:ESD589927 FBX589927:FBZ589927 FLT589927:FLV589927 FVP589927:FVR589927 GFL589927:GFN589927 GPH589927:GPJ589927 GZD589927:GZF589927 HIZ589927:HJB589927 HSV589927:HSX589927 ICR589927:ICT589927 IMN589927:IMP589927 IWJ589927:IWL589927 JGF589927:JGH589927 JQB589927:JQD589927 JZX589927:JZZ589927 KJT589927:KJV589927 KTP589927:KTR589927 LDL589927:LDN589927 LNH589927:LNJ589927 LXD589927:LXF589927 MGZ589927:MHB589927 MQV589927:MQX589927 NAR589927:NAT589927 NKN589927:NKP589927 NUJ589927:NUL589927 OEF589927:OEH589927 OOB589927:OOD589927 OXX589927:OXZ589927 PHT589927:PHV589927 PRP589927:PRR589927 QBL589927:QBN589927 QLH589927:QLJ589927 QVD589927:QVF589927 REZ589927:RFB589927 ROV589927:ROX589927 RYR589927:RYT589927 SIN589927:SIP589927 SSJ589927:SSL589927 TCF589927:TCH589927 TMB589927:TMD589927 TVX589927:TVZ589927 UFT589927:UFV589927 UPP589927:UPR589927 UZL589927:UZN589927 VJH589927:VJJ589927 VTD589927:VTF589927 WCZ589927:WDB589927 WMV589927:WMX589927 WWR589927:WWT589927 AJ655463:AL655463 KF655463:KH655463 UB655463:UD655463 ADX655463:ADZ655463 ANT655463:ANV655463 AXP655463:AXR655463 BHL655463:BHN655463 BRH655463:BRJ655463 CBD655463:CBF655463 CKZ655463:CLB655463 CUV655463:CUX655463 DER655463:DET655463 DON655463:DOP655463 DYJ655463:DYL655463 EIF655463:EIH655463 ESB655463:ESD655463 FBX655463:FBZ655463 FLT655463:FLV655463 FVP655463:FVR655463 GFL655463:GFN655463 GPH655463:GPJ655463 GZD655463:GZF655463 HIZ655463:HJB655463 HSV655463:HSX655463 ICR655463:ICT655463 IMN655463:IMP655463 IWJ655463:IWL655463 JGF655463:JGH655463 JQB655463:JQD655463 JZX655463:JZZ655463 KJT655463:KJV655463 KTP655463:KTR655463 LDL655463:LDN655463 LNH655463:LNJ655463 LXD655463:LXF655463 MGZ655463:MHB655463 MQV655463:MQX655463 NAR655463:NAT655463 NKN655463:NKP655463 NUJ655463:NUL655463 OEF655463:OEH655463 OOB655463:OOD655463 OXX655463:OXZ655463 PHT655463:PHV655463 PRP655463:PRR655463 QBL655463:QBN655463 QLH655463:QLJ655463 QVD655463:QVF655463 REZ655463:RFB655463 ROV655463:ROX655463 RYR655463:RYT655463 SIN655463:SIP655463 SSJ655463:SSL655463 TCF655463:TCH655463 TMB655463:TMD655463 TVX655463:TVZ655463 UFT655463:UFV655463 UPP655463:UPR655463 UZL655463:UZN655463 VJH655463:VJJ655463 VTD655463:VTF655463 WCZ655463:WDB655463 WMV655463:WMX655463 WWR655463:WWT655463 AJ720999:AL720999 KF720999:KH720999 UB720999:UD720999 ADX720999:ADZ720999 ANT720999:ANV720999 AXP720999:AXR720999 BHL720999:BHN720999 BRH720999:BRJ720999 CBD720999:CBF720999 CKZ720999:CLB720999 CUV720999:CUX720999 DER720999:DET720999 DON720999:DOP720999 DYJ720999:DYL720999 EIF720999:EIH720999 ESB720999:ESD720999 FBX720999:FBZ720999 FLT720999:FLV720999 FVP720999:FVR720999 GFL720999:GFN720999 GPH720999:GPJ720999 GZD720999:GZF720999 HIZ720999:HJB720999 HSV720999:HSX720999 ICR720999:ICT720999 IMN720999:IMP720999 IWJ720999:IWL720999 JGF720999:JGH720999 JQB720999:JQD720999 JZX720999:JZZ720999 KJT720999:KJV720999 KTP720999:KTR720999 LDL720999:LDN720999 LNH720999:LNJ720999 LXD720999:LXF720999 MGZ720999:MHB720999 MQV720999:MQX720999 NAR720999:NAT720999 NKN720999:NKP720999 NUJ720999:NUL720999 OEF720999:OEH720999 OOB720999:OOD720999 OXX720999:OXZ720999 PHT720999:PHV720999 PRP720999:PRR720999 QBL720999:QBN720999 QLH720999:QLJ720999 QVD720999:QVF720999 REZ720999:RFB720999 ROV720999:ROX720999 RYR720999:RYT720999 SIN720999:SIP720999 SSJ720999:SSL720999 TCF720999:TCH720999 TMB720999:TMD720999 TVX720999:TVZ720999 UFT720999:UFV720999 UPP720999:UPR720999 UZL720999:UZN720999 VJH720999:VJJ720999 VTD720999:VTF720999 WCZ720999:WDB720999 WMV720999:WMX720999 WWR720999:WWT720999 AJ786535:AL786535 KF786535:KH786535 UB786535:UD786535 ADX786535:ADZ786535 ANT786535:ANV786535 AXP786535:AXR786535 BHL786535:BHN786535 BRH786535:BRJ786535 CBD786535:CBF786535 CKZ786535:CLB786535 CUV786535:CUX786535 DER786535:DET786535 DON786535:DOP786535 DYJ786535:DYL786535 EIF786535:EIH786535 ESB786535:ESD786535 FBX786535:FBZ786535 FLT786535:FLV786535 FVP786535:FVR786535 GFL786535:GFN786535 GPH786535:GPJ786535 GZD786535:GZF786535 HIZ786535:HJB786535 HSV786535:HSX786535 ICR786535:ICT786535 IMN786535:IMP786535 IWJ786535:IWL786535 JGF786535:JGH786535 JQB786535:JQD786535 JZX786535:JZZ786535 KJT786535:KJV786535 KTP786535:KTR786535 LDL786535:LDN786535 LNH786535:LNJ786535 LXD786535:LXF786535 MGZ786535:MHB786535 MQV786535:MQX786535 NAR786535:NAT786535 NKN786535:NKP786535 NUJ786535:NUL786535 OEF786535:OEH786535 OOB786535:OOD786535 OXX786535:OXZ786535 PHT786535:PHV786535 PRP786535:PRR786535 QBL786535:QBN786535 QLH786535:QLJ786535 QVD786535:QVF786535 REZ786535:RFB786535 ROV786535:ROX786535 RYR786535:RYT786535 SIN786535:SIP786535 SSJ786535:SSL786535 TCF786535:TCH786535 TMB786535:TMD786535 TVX786535:TVZ786535 UFT786535:UFV786535 UPP786535:UPR786535 UZL786535:UZN786535 VJH786535:VJJ786535 VTD786535:VTF786535 WCZ786535:WDB786535 WMV786535:WMX786535 WWR786535:WWT786535 AJ852071:AL852071 KF852071:KH852071 UB852071:UD852071 ADX852071:ADZ852071 ANT852071:ANV852071 AXP852071:AXR852071 BHL852071:BHN852071 BRH852071:BRJ852071 CBD852071:CBF852071 CKZ852071:CLB852071 CUV852071:CUX852071 DER852071:DET852071 DON852071:DOP852071 DYJ852071:DYL852071 EIF852071:EIH852071 ESB852071:ESD852071 FBX852071:FBZ852071 FLT852071:FLV852071 FVP852071:FVR852071 GFL852071:GFN852071 GPH852071:GPJ852071 GZD852071:GZF852071 HIZ852071:HJB852071 HSV852071:HSX852071 ICR852071:ICT852071 IMN852071:IMP852071 IWJ852071:IWL852071 JGF852071:JGH852071 JQB852071:JQD852071 JZX852071:JZZ852071 KJT852071:KJV852071 KTP852071:KTR852071 LDL852071:LDN852071 LNH852071:LNJ852071 LXD852071:LXF852071 MGZ852071:MHB852071 MQV852071:MQX852071 NAR852071:NAT852071 NKN852071:NKP852071 NUJ852071:NUL852071 OEF852071:OEH852071 OOB852071:OOD852071 OXX852071:OXZ852071 PHT852071:PHV852071 PRP852071:PRR852071 QBL852071:QBN852071 QLH852071:QLJ852071 QVD852071:QVF852071 REZ852071:RFB852071 ROV852071:ROX852071 RYR852071:RYT852071 SIN852071:SIP852071 SSJ852071:SSL852071 TCF852071:TCH852071 TMB852071:TMD852071 TVX852071:TVZ852071 UFT852071:UFV852071 UPP852071:UPR852071 UZL852071:UZN852071 VJH852071:VJJ852071 VTD852071:VTF852071 WCZ852071:WDB852071 WMV852071:WMX852071 WWR852071:WWT852071 AJ917607:AL917607 KF917607:KH917607 UB917607:UD917607 ADX917607:ADZ917607 ANT917607:ANV917607 AXP917607:AXR917607 BHL917607:BHN917607 BRH917607:BRJ917607 CBD917607:CBF917607 CKZ917607:CLB917607 CUV917607:CUX917607 DER917607:DET917607 DON917607:DOP917607 DYJ917607:DYL917607 EIF917607:EIH917607 ESB917607:ESD917607 FBX917607:FBZ917607 FLT917607:FLV917607 FVP917607:FVR917607 GFL917607:GFN917607 GPH917607:GPJ917607 GZD917607:GZF917607 HIZ917607:HJB917607 HSV917607:HSX917607 ICR917607:ICT917607 IMN917607:IMP917607 IWJ917607:IWL917607 JGF917607:JGH917607 JQB917607:JQD917607 JZX917607:JZZ917607 KJT917607:KJV917607 KTP917607:KTR917607 LDL917607:LDN917607 LNH917607:LNJ917607 LXD917607:LXF917607 MGZ917607:MHB917607 MQV917607:MQX917607 NAR917607:NAT917607 NKN917607:NKP917607 NUJ917607:NUL917607 OEF917607:OEH917607 OOB917607:OOD917607 OXX917607:OXZ917607 PHT917607:PHV917607 PRP917607:PRR917607 QBL917607:QBN917607 QLH917607:QLJ917607 QVD917607:QVF917607 REZ917607:RFB917607 ROV917607:ROX917607 RYR917607:RYT917607 SIN917607:SIP917607 SSJ917607:SSL917607 TCF917607:TCH917607 TMB917607:TMD917607 TVX917607:TVZ917607 UFT917607:UFV917607 UPP917607:UPR917607 UZL917607:UZN917607 VJH917607:VJJ917607 VTD917607:VTF917607 WCZ917607:WDB917607 WMV917607:WMX917607 WWR917607:WWT917607 AJ983143:AL983143 KF983143:KH983143 UB983143:UD983143 ADX983143:ADZ983143 ANT983143:ANV983143 AXP983143:AXR983143 BHL983143:BHN983143 BRH983143:BRJ983143 CBD983143:CBF983143 CKZ983143:CLB983143 CUV983143:CUX983143 DER983143:DET983143 DON983143:DOP983143 DYJ983143:DYL983143 EIF983143:EIH983143 ESB983143:ESD983143 FBX983143:FBZ983143 FLT983143:FLV983143 FVP983143:FVR983143 GFL983143:GFN983143 GPH983143:GPJ983143 GZD983143:GZF983143 HIZ983143:HJB983143 HSV983143:HSX983143 ICR983143:ICT983143 IMN983143:IMP983143 IWJ983143:IWL983143 JGF983143:JGH983143 JQB983143:JQD983143 JZX983143:JZZ983143 KJT983143:KJV983143 KTP983143:KTR983143 LDL983143:LDN983143 LNH983143:LNJ983143 LXD983143:LXF983143 MGZ983143:MHB983143 MQV983143:MQX983143 NAR983143:NAT983143 NKN983143:NKP983143 NUJ983143:NUL983143 OEF983143:OEH983143 OOB983143:OOD983143 OXX983143:OXZ983143 PHT983143:PHV983143 PRP983143:PRR983143 QBL983143:QBN983143 QLH983143:QLJ983143 QVD983143:QVF983143 REZ983143:RFB983143 ROV983143:ROX983143 RYR983143:RYT983143 SIN983143:SIP983143 SSJ983143:SSL983143 TCF983143:TCH983143 TMB983143:TMD983143 TVX983143:TVZ983143 UFT983143:UFV983143 UPP983143:UPR983143 UZL983143:UZN983143 VJH983143:VJJ983143 VTD983143:VTF983143 WCZ983143:WDB983143 WMV983143:WMX983143 WWR983143:WWT983143 AJ128:AL128 KF128:KH128 UB128:UD128 ADX128:ADZ128 ANT128:ANV128 AXP128:AXR128 BHL128:BHN128 BRH128:BRJ128 CBD128:CBF128 CKZ128:CLB128 CUV128:CUX128 DER128:DET128 DON128:DOP128 DYJ128:DYL128 EIF128:EIH128 ESB128:ESD128 FBX128:FBZ128 FLT128:FLV128 FVP128:FVR128 GFL128:GFN128 GPH128:GPJ128 GZD128:GZF128 HIZ128:HJB128 HSV128:HSX128 ICR128:ICT128 IMN128:IMP128 IWJ128:IWL128 JGF128:JGH128 JQB128:JQD128 JZX128:JZZ128 KJT128:KJV128 KTP128:KTR128 LDL128:LDN128 LNH128:LNJ128 LXD128:LXF128 MGZ128:MHB128 MQV128:MQX128 NAR128:NAT128 NKN128:NKP128 NUJ128:NUL128 OEF128:OEH128 OOB128:OOD128 OXX128:OXZ128 PHT128:PHV128 PRP128:PRR128 QBL128:QBN128 QLH128:QLJ128 QVD128:QVF128 REZ128:RFB128 ROV128:ROX128 RYR128:RYT128 SIN128:SIP128 SSJ128:SSL128 TCF128:TCH128 TMB128:TMD128 TVX128:TVZ128 UFT128:UFV128 UPP128:UPR128 UZL128:UZN128 VJH128:VJJ128 VTD128:VTF128 WCZ128:WDB128 WMV128:WMX128 WWR128:WWT128 AJ65664:AL65664 KF65664:KH65664 UB65664:UD65664 ADX65664:ADZ65664 ANT65664:ANV65664 AXP65664:AXR65664 BHL65664:BHN65664 BRH65664:BRJ65664 CBD65664:CBF65664 CKZ65664:CLB65664 CUV65664:CUX65664 DER65664:DET65664 DON65664:DOP65664 DYJ65664:DYL65664 EIF65664:EIH65664 ESB65664:ESD65664 FBX65664:FBZ65664 FLT65664:FLV65664 FVP65664:FVR65664 GFL65664:GFN65664 GPH65664:GPJ65664 GZD65664:GZF65664 HIZ65664:HJB65664 HSV65664:HSX65664 ICR65664:ICT65664 IMN65664:IMP65664 IWJ65664:IWL65664 JGF65664:JGH65664 JQB65664:JQD65664 JZX65664:JZZ65664 KJT65664:KJV65664 KTP65664:KTR65664 LDL65664:LDN65664 LNH65664:LNJ65664 LXD65664:LXF65664 MGZ65664:MHB65664 MQV65664:MQX65664 NAR65664:NAT65664 NKN65664:NKP65664 NUJ65664:NUL65664 OEF65664:OEH65664 OOB65664:OOD65664 OXX65664:OXZ65664 PHT65664:PHV65664 PRP65664:PRR65664 QBL65664:QBN65664 QLH65664:QLJ65664 QVD65664:QVF65664 REZ65664:RFB65664 ROV65664:ROX65664 RYR65664:RYT65664 SIN65664:SIP65664 SSJ65664:SSL65664 TCF65664:TCH65664 TMB65664:TMD65664 TVX65664:TVZ65664 UFT65664:UFV65664 UPP65664:UPR65664 UZL65664:UZN65664 VJH65664:VJJ65664 VTD65664:VTF65664 WCZ65664:WDB65664 WMV65664:WMX65664 WWR65664:WWT65664 AJ131200:AL131200 KF131200:KH131200 UB131200:UD131200 ADX131200:ADZ131200 ANT131200:ANV131200 AXP131200:AXR131200 BHL131200:BHN131200 BRH131200:BRJ131200 CBD131200:CBF131200 CKZ131200:CLB131200 CUV131200:CUX131200 DER131200:DET131200 DON131200:DOP131200 DYJ131200:DYL131200 EIF131200:EIH131200 ESB131200:ESD131200 FBX131200:FBZ131200 FLT131200:FLV131200 FVP131200:FVR131200 GFL131200:GFN131200 GPH131200:GPJ131200 GZD131200:GZF131200 HIZ131200:HJB131200 HSV131200:HSX131200 ICR131200:ICT131200 IMN131200:IMP131200 IWJ131200:IWL131200 JGF131200:JGH131200 JQB131200:JQD131200 JZX131200:JZZ131200 KJT131200:KJV131200 KTP131200:KTR131200 LDL131200:LDN131200 LNH131200:LNJ131200 LXD131200:LXF131200 MGZ131200:MHB131200 MQV131200:MQX131200 NAR131200:NAT131200 NKN131200:NKP131200 NUJ131200:NUL131200 OEF131200:OEH131200 OOB131200:OOD131200 OXX131200:OXZ131200 PHT131200:PHV131200 PRP131200:PRR131200 QBL131200:QBN131200 QLH131200:QLJ131200 QVD131200:QVF131200 REZ131200:RFB131200 ROV131200:ROX131200 RYR131200:RYT131200 SIN131200:SIP131200 SSJ131200:SSL131200 TCF131200:TCH131200 TMB131200:TMD131200 TVX131200:TVZ131200 UFT131200:UFV131200 UPP131200:UPR131200 UZL131200:UZN131200 VJH131200:VJJ131200 VTD131200:VTF131200 WCZ131200:WDB131200 WMV131200:WMX131200 WWR131200:WWT131200 AJ196736:AL196736 KF196736:KH196736 UB196736:UD196736 ADX196736:ADZ196736 ANT196736:ANV196736 AXP196736:AXR196736 BHL196736:BHN196736 BRH196736:BRJ196736 CBD196736:CBF196736 CKZ196736:CLB196736 CUV196736:CUX196736 DER196736:DET196736 DON196736:DOP196736 DYJ196736:DYL196736 EIF196736:EIH196736 ESB196736:ESD196736 FBX196736:FBZ196736 FLT196736:FLV196736 FVP196736:FVR196736 GFL196736:GFN196736 GPH196736:GPJ196736 GZD196736:GZF196736 HIZ196736:HJB196736 HSV196736:HSX196736 ICR196736:ICT196736 IMN196736:IMP196736 IWJ196736:IWL196736 JGF196736:JGH196736 JQB196736:JQD196736 JZX196736:JZZ196736 KJT196736:KJV196736 KTP196736:KTR196736 LDL196736:LDN196736 LNH196736:LNJ196736 LXD196736:LXF196736 MGZ196736:MHB196736 MQV196736:MQX196736 NAR196736:NAT196736 NKN196736:NKP196736 NUJ196736:NUL196736 OEF196736:OEH196736 OOB196736:OOD196736 OXX196736:OXZ196736 PHT196736:PHV196736 PRP196736:PRR196736 QBL196736:QBN196736 QLH196736:QLJ196736 QVD196736:QVF196736 REZ196736:RFB196736 ROV196736:ROX196736 RYR196736:RYT196736 SIN196736:SIP196736 SSJ196736:SSL196736 TCF196736:TCH196736 TMB196736:TMD196736 TVX196736:TVZ196736 UFT196736:UFV196736 UPP196736:UPR196736 UZL196736:UZN196736 VJH196736:VJJ196736 VTD196736:VTF196736 WCZ196736:WDB196736 WMV196736:WMX196736 WWR196736:WWT196736 AJ262272:AL262272 KF262272:KH262272 UB262272:UD262272 ADX262272:ADZ262272 ANT262272:ANV262272 AXP262272:AXR262272 BHL262272:BHN262272 BRH262272:BRJ262272 CBD262272:CBF262272 CKZ262272:CLB262272 CUV262272:CUX262272 DER262272:DET262272 DON262272:DOP262272 DYJ262272:DYL262272 EIF262272:EIH262272 ESB262272:ESD262272 FBX262272:FBZ262272 FLT262272:FLV262272 FVP262272:FVR262272 GFL262272:GFN262272 GPH262272:GPJ262272 GZD262272:GZF262272 HIZ262272:HJB262272 HSV262272:HSX262272 ICR262272:ICT262272 IMN262272:IMP262272 IWJ262272:IWL262272 JGF262272:JGH262272 JQB262272:JQD262272 JZX262272:JZZ262272 KJT262272:KJV262272 KTP262272:KTR262272 LDL262272:LDN262272 LNH262272:LNJ262272 LXD262272:LXF262272 MGZ262272:MHB262272 MQV262272:MQX262272 NAR262272:NAT262272 NKN262272:NKP262272 NUJ262272:NUL262272 OEF262272:OEH262272 OOB262272:OOD262272 OXX262272:OXZ262272 PHT262272:PHV262272 PRP262272:PRR262272 QBL262272:QBN262272 QLH262272:QLJ262272 QVD262272:QVF262272 REZ262272:RFB262272 ROV262272:ROX262272 RYR262272:RYT262272 SIN262272:SIP262272 SSJ262272:SSL262272 TCF262272:TCH262272 TMB262272:TMD262272 TVX262272:TVZ262272 UFT262272:UFV262272 UPP262272:UPR262272 UZL262272:UZN262272 VJH262272:VJJ262272 VTD262272:VTF262272 WCZ262272:WDB262272 WMV262272:WMX262272 WWR262272:WWT262272 AJ327808:AL327808 KF327808:KH327808 UB327808:UD327808 ADX327808:ADZ327808 ANT327808:ANV327808 AXP327808:AXR327808 BHL327808:BHN327808 BRH327808:BRJ327808 CBD327808:CBF327808 CKZ327808:CLB327808 CUV327808:CUX327808 DER327808:DET327808 DON327808:DOP327808 DYJ327808:DYL327808 EIF327808:EIH327808 ESB327808:ESD327808 FBX327808:FBZ327808 FLT327808:FLV327808 FVP327808:FVR327808 GFL327808:GFN327808 GPH327808:GPJ327808 GZD327808:GZF327808 HIZ327808:HJB327808 HSV327808:HSX327808 ICR327808:ICT327808 IMN327808:IMP327808 IWJ327808:IWL327808 JGF327808:JGH327808 JQB327808:JQD327808 JZX327808:JZZ327808 KJT327808:KJV327808 KTP327808:KTR327808 LDL327808:LDN327808 LNH327808:LNJ327808 LXD327808:LXF327808 MGZ327808:MHB327808 MQV327808:MQX327808 NAR327808:NAT327808 NKN327808:NKP327808 NUJ327808:NUL327808 OEF327808:OEH327808 OOB327808:OOD327808 OXX327808:OXZ327808 PHT327808:PHV327808 PRP327808:PRR327808 QBL327808:QBN327808 QLH327808:QLJ327808 QVD327808:QVF327808 REZ327808:RFB327808 ROV327808:ROX327808 RYR327808:RYT327808 SIN327808:SIP327808 SSJ327808:SSL327808 TCF327808:TCH327808 TMB327808:TMD327808 TVX327808:TVZ327808 UFT327808:UFV327808 UPP327808:UPR327808 UZL327808:UZN327808 VJH327808:VJJ327808 VTD327808:VTF327808 WCZ327808:WDB327808 WMV327808:WMX327808 WWR327808:WWT327808 AJ393344:AL393344 KF393344:KH393344 UB393344:UD393344 ADX393344:ADZ393344 ANT393344:ANV393344 AXP393344:AXR393344 BHL393344:BHN393344 BRH393344:BRJ393344 CBD393344:CBF393344 CKZ393344:CLB393344 CUV393344:CUX393344 DER393344:DET393344 DON393344:DOP393344 DYJ393344:DYL393344 EIF393344:EIH393344 ESB393344:ESD393344 FBX393344:FBZ393344 FLT393344:FLV393344 FVP393344:FVR393344 GFL393344:GFN393344 GPH393344:GPJ393344 GZD393344:GZF393344 HIZ393344:HJB393344 HSV393344:HSX393344 ICR393344:ICT393344 IMN393344:IMP393344 IWJ393344:IWL393344 JGF393344:JGH393344 JQB393344:JQD393344 JZX393344:JZZ393344 KJT393344:KJV393344 KTP393344:KTR393344 LDL393344:LDN393344 LNH393344:LNJ393344 LXD393344:LXF393344 MGZ393344:MHB393344 MQV393344:MQX393344 NAR393344:NAT393344 NKN393344:NKP393344 NUJ393344:NUL393344 OEF393344:OEH393344 OOB393344:OOD393344 OXX393344:OXZ393344 PHT393344:PHV393344 PRP393344:PRR393344 QBL393344:QBN393344 QLH393344:QLJ393344 QVD393344:QVF393344 REZ393344:RFB393344 ROV393344:ROX393344 RYR393344:RYT393344 SIN393344:SIP393344 SSJ393344:SSL393344 TCF393344:TCH393344 TMB393344:TMD393344 TVX393344:TVZ393344 UFT393344:UFV393344 UPP393344:UPR393344 UZL393344:UZN393344 VJH393344:VJJ393344 VTD393344:VTF393344 WCZ393344:WDB393344 WMV393344:WMX393344 WWR393344:WWT393344 AJ458880:AL458880 KF458880:KH458880 UB458880:UD458880 ADX458880:ADZ458880 ANT458880:ANV458880 AXP458880:AXR458880 BHL458880:BHN458880 BRH458880:BRJ458880 CBD458880:CBF458880 CKZ458880:CLB458880 CUV458880:CUX458880 DER458880:DET458880 DON458880:DOP458880 DYJ458880:DYL458880 EIF458880:EIH458880 ESB458880:ESD458880 FBX458880:FBZ458880 FLT458880:FLV458880 FVP458880:FVR458880 GFL458880:GFN458880 GPH458880:GPJ458880 GZD458880:GZF458880 HIZ458880:HJB458880 HSV458880:HSX458880 ICR458880:ICT458880 IMN458880:IMP458880 IWJ458880:IWL458880 JGF458880:JGH458880 JQB458880:JQD458880 JZX458880:JZZ458880 KJT458880:KJV458880 KTP458880:KTR458880 LDL458880:LDN458880 LNH458880:LNJ458880 LXD458880:LXF458880 MGZ458880:MHB458880 MQV458880:MQX458880 NAR458880:NAT458880 NKN458880:NKP458880 NUJ458880:NUL458880 OEF458880:OEH458880 OOB458880:OOD458880 OXX458880:OXZ458880 PHT458880:PHV458880 PRP458880:PRR458880 QBL458880:QBN458880 QLH458880:QLJ458880 QVD458880:QVF458880 REZ458880:RFB458880 ROV458880:ROX458880 RYR458880:RYT458880 SIN458880:SIP458880 SSJ458880:SSL458880 TCF458880:TCH458880 TMB458880:TMD458880 TVX458880:TVZ458880 UFT458880:UFV458880 UPP458880:UPR458880 UZL458880:UZN458880 VJH458880:VJJ458880 VTD458880:VTF458880 WCZ458880:WDB458880 WMV458880:WMX458880 WWR458880:WWT458880 AJ524416:AL524416 KF524416:KH524416 UB524416:UD524416 ADX524416:ADZ524416 ANT524416:ANV524416 AXP524416:AXR524416 BHL524416:BHN524416 BRH524416:BRJ524416 CBD524416:CBF524416 CKZ524416:CLB524416 CUV524416:CUX524416 DER524416:DET524416 DON524416:DOP524416 DYJ524416:DYL524416 EIF524416:EIH524416 ESB524416:ESD524416 FBX524416:FBZ524416 FLT524416:FLV524416 FVP524416:FVR524416 GFL524416:GFN524416 GPH524416:GPJ524416 GZD524416:GZF524416 HIZ524416:HJB524416 HSV524416:HSX524416 ICR524416:ICT524416 IMN524416:IMP524416 IWJ524416:IWL524416 JGF524416:JGH524416 JQB524416:JQD524416 JZX524416:JZZ524416 KJT524416:KJV524416 KTP524416:KTR524416 LDL524416:LDN524416 LNH524416:LNJ524416 LXD524416:LXF524416 MGZ524416:MHB524416 MQV524416:MQX524416 NAR524416:NAT524416 NKN524416:NKP524416 NUJ524416:NUL524416 OEF524416:OEH524416 OOB524416:OOD524416 OXX524416:OXZ524416 PHT524416:PHV524416 PRP524416:PRR524416 QBL524416:QBN524416 QLH524416:QLJ524416 QVD524416:QVF524416 REZ524416:RFB524416 ROV524416:ROX524416 RYR524416:RYT524416 SIN524416:SIP524416 SSJ524416:SSL524416 TCF524416:TCH524416 TMB524416:TMD524416 TVX524416:TVZ524416 UFT524416:UFV524416 UPP524416:UPR524416 UZL524416:UZN524416 VJH524416:VJJ524416 VTD524416:VTF524416 WCZ524416:WDB524416 WMV524416:WMX524416 WWR524416:WWT524416 AJ589952:AL589952 KF589952:KH589952 UB589952:UD589952 ADX589952:ADZ589952 ANT589952:ANV589952 AXP589952:AXR589952 BHL589952:BHN589952 BRH589952:BRJ589952 CBD589952:CBF589952 CKZ589952:CLB589952 CUV589952:CUX589952 DER589952:DET589952 DON589952:DOP589952 DYJ589952:DYL589952 EIF589952:EIH589952 ESB589952:ESD589952 FBX589952:FBZ589952 FLT589952:FLV589952 FVP589952:FVR589952 GFL589952:GFN589952 GPH589952:GPJ589952 GZD589952:GZF589952 HIZ589952:HJB589952 HSV589952:HSX589952 ICR589952:ICT589952 IMN589952:IMP589952 IWJ589952:IWL589952 JGF589952:JGH589952 JQB589952:JQD589952 JZX589952:JZZ589952 KJT589952:KJV589952 KTP589952:KTR589952 LDL589952:LDN589952 LNH589952:LNJ589952 LXD589952:LXF589952 MGZ589952:MHB589952 MQV589952:MQX589952 NAR589952:NAT589952 NKN589952:NKP589952 NUJ589952:NUL589952 OEF589952:OEH589952 OOB589952:OOD589952 OXX589952:OXZ589952 PHT589952:PHV589952 PRP589952:PRR589952 QBL589952:QBN589952 QLH589952:QLJ589952 QVD589952:QVF589952 REZ589952:RFB589952 ROV589952:ROX589952 RYR589952:RYT589952 SIN589952:SIP589952 SSJ589952:SSL589952 TCF589952:TCH589952 TMB589952:TMD589952 TVX589952:TVZ589952 UFT589952:UFV589952 UPP589952:UPR589952 UZL589952:UZN589952 VJH589952:VJJ589952 VTD589952:VTF589952 WCZ589952:WDB589952 WMV589952:WMX589952 WWR589952:WWT589952 AJ655488:AL655488 KF655488:KH655488 UB655488:UD655488 ADX655488:ADZ655488 ANT655488:ANV655488 AXP655488:AXR655488 BHL655488:BHN655488 BRH655488:BRJ655488 CBD655488:CBF655488 CKZ655488:CLB655488 CUV655488:CUX655488 DER655488:DET655488 DON655488:DOP655488 DYJ655488:DYL655488 EIF655488:EIH655488 ESB655488:ESD655488 FBX655488:FBZ655488 FLT655488:FLV655488 FVP655488:FVR655488 GFL655488:GFN655488 GPH655488:GPJ655488 GZD655488:GZF655488 HIZ655488:HJB655488 HSV655488:HSX655488 ICR655488:ICT655488 IMN655488:IMP655488 IWJ655488:IWL655488 JGF655488:JGH655488 JQB655488:JQD655488 JZX655488:JZZ655488 KJT655488:KJV655488 KTP655488:KTR655488 LDL655488:LDN655488 LNH655488:LNJ655488 LXD655488:LXF655488 MGZ655488:MHB655488 MQV655488:MQX655488 NAR655488:NAT655488 NKN655488:NKP655488 NUJ655488:NUL655488 OEF655488:OEH655488 OOB655488:OOD655488 OXX655488:OXZ655488 PHT655488:PHV655488 PRP655488:PRR655488 QBL655488:QBN655488 QLH655488:QLJ655488 QVD655488:QVF655488 REZ655488:RFB655488 ROV655488:ROX655488 RYR655488:RYT655488 SIN655488:SIP655488 SSJ655488:SSL655488 TCF655488:TCH655488 TMB655488:TMD655488 TVX655488:TVZ655488 UFT655488:UFV655488 UPP655488:UPR655488 UZL655488:UZN655488 VJH655488:VJJ655488 VTD655488:VTF655488 WCZ655488:WDB655488 WMV655488:WMX655488 WWR655488:WWT655488 AJ721024:AL721024 KF721024:KH721024 UB721024:UD721024 ADX721024:ADZ721024 ANT721024:ANV721024 AXP721024:AXR721024 BHL721024:BHN721024 BRH721024:BRJ721024 CBD721024:CBF721024 CKZ721024:CLB721024 CUV721024:CUX721024 DER721024:DET721024 DON721024:DOP721024 DYJ721024:DYL721024 EIF721024:EIH721024 ESB721024:ESD721024 FBX721024:FBZ721024 FLT721024:FLV721024 FVP721024:FVR721024 GFL721024:GFN721024 GPH721024:GPJ721024 GZD721024:GZF721024 HIZ721024:HJB721024 HSV721024:HSX721024 ICR721024:ICT721024 IMN721024:IMP721024 IWJ721024:IWL721024 JGF721024:JGH721024 JQB721024:JQD721024 JZX721024:JZZ721024 KJT721024:KJV721024 KTP721024:KTR721024 LDL721024:LDN721024 LNH721024:LNJ721024 LXD721024:LXF721024 MGZ721024:MHB721024 MQV721024:MQX721024 NAR721024:NAT721024 NKN721024:NKP721024 NUJ721024:NUL721024 OEF721024:OEH721024 OOB721024:OOD721024 OXX721024:OXZ721024 PHT721024:PHV721024 PRP721024:PRR721024 QBL721024:QBN721024 QLH721024:QLJ721024 QVD721024:QVF721024 REZ721024:RFB721024 ROV721024:ROX721024 RYR721024:RYT721024 SIN721024:SIP721024 SSJ721024:SSL721024 TCF721024:TCH721024 TMB721024:TMD721024 TVX721024:TVZ721024 UFT721024:UFV721024 UPP721024:UPR721024 UZL721024:UZN721024 VJH721024:VJJ721024 VTD721024:VTF721024 WCZ721024:WDB721024 WMV721024:WMX721024 WWR721024:WWT721024 AJ786560:AL786560 KF786560:KH786560 UB786560:UD786560 ADX786560:ADZ786560 ANT786560:ANV786560 AXP786560:AXR786560 BHL786560:BHN786560 BRH786560:BRJ786560 CBD786560:CBF786560 CKZ786560:CLB786560 CUV786560:CUX786560 DER786560:DET786560 DON786560:DOP786560 DYJ786560:DYL786560 EIF786560:EIH786560 ESB786560:ESD786560 FBX786560:FBZ786560 FLT786560:FLV786560 FVP786560:FVR786560 GFL786560:GFN786560 GPH786560:GPJ786560 GZD786560:GZF786560 HIZ786560:HJB786560 HSV786560:HSX786560 ICR786560:ICT786560 IMN786560:IMP786560 IWJ786560:IWL786560 JGF786560:JGH786560 JQB786560:JQD786560 JZX786560:JZZ786560 KJT786560:KJV786560 KTP786560:KTR786560 LDL786560:LDN786560 LNH786560:LNJ786560 LXD786560:LXF786560 MGZ786560:MHB786560 MQV786560:MQX786560 NAR786560:NAT786560 NKN786560:NKP786560 NUJ786560:NUL786560 OEF786560:OEH786560 OOB786560:OOD786560 OXX786560:OXZ786560 PHT786560:PHV786560 PRP786560:PRR786560 QBL786560:QBN786560 QLH786560:QLJ786560 QVD786560:QVF786560 REZ786560:RFB786560 ROV786560:ROX786560 RYR786560:RYT786560 SIN786560:SIP786560 SSJ786560:SSL786560 TCF786560:TCH786560 TMB786560:TMD786560 TVX786560:TVZ786560 UFT786560:UFV786560 UPP786560:UPR786560 UZL786560:UZN786560 VJH786560:VJJ786560 VTD786560:VTF786560 WCZ786560:WDB786560 WMV786560:WMX786560 WWR786560:WWT786560 AJ852096:AL852096 KF852096:KH852096 UB852096:UD852096 ADX852096:ADZ852096 ANT852096:ANV852096 AXP852096:AXR852096 BHL852096:BHN852096 BRH852096:BRJ852096 CBD852096:CBF852096 CKZ852096:CLB852096 CUV852096:CUX852096 DER852096:DET852096 DON852096:DOP852096 DYJ852096:DYL852096 EIF852096:EIH852096 ESB852096:ESD852096 FBX852096:FBZ852096 FLT852096:FLV852096 FVP852096:FVR852096 GFL852096:GFN852096 GPH852096:GPJ852096 GZD852096:GZF852096 HIZ852096:HJB852096 HSV852096:HSX852096 ICR852096:ICT852096 IMN852096:IMP852096 IWJ852096:IWL852096 JGF852096:JGH852096 JQB852096:JQD852096 JZX852096:JZZ852096 KJT852096:KJV852096 KTP852096:KTR852096 LDL852096:LDN852096 LNH852096:LNJ852096 LXD852096:LXF852096 MGZ852096:MHB852096 MQV852096:MQX852096 NAR852096:NAT852096 NKN852096:NKP852096 NUJ852096:NUL852096 OEF852096:OEH852096 OOB852096:OOD852096 OXX852096:OXZ852096 PHT852096:PHV852096 PRP852096:PRR852096 QBL852096:QBN852096 QLH852096:QLJ852096 QVD852096:QVF852096 REZ852096:RFB852096 ROV852096:ROX852096 RYR852096:RYT852096 SIN852096:SIP852096 SSJ852096:SSL852096 TCF852096:TCH852096 TMB852096:TMD852096 TVX852096:TVZ852096 UFT852096:UFV852096 UPP852096:UPR852096 UZL852096:UZN852096 VJH852096:VJJ852096 VTD852096:VTF852096 WCZ852096:WDB852096 WMV852096:WMX852096 WWR852096:WWT852096 AJ917632:AL917632 KF917632:KH917632 UB917632:UD917632 ADX917632:ADZ917632 ANT917632:ANV917632 AXP917632:AXR917632 BHL917632:BHN917632 BRH917632:BRJ917632 CBD917632:CBF917632 CKZ917632:CLB917632 CUV917632:CUX917632 DER917632:DET917632 DON917632:DOP917632 DYJ917632:DYL917632 EIF917632:EIH917632 ESB917632:ESD917632 FBX917632:FBZ917632 FLT917632:FLV917632 FVP917632:FVR917632 GFL917632:GFN917632 GPH917632:GPJ917632 GZD917632:GZF917632 HIZ917632:HJB917632 HSV917632:HSX917632 ICR917632:ICT917632 IMN917632:IMP917632 IWJ917632:IWL917632 JGF917632:JGH917632 JQB917632:JQD917632 JZX917632:JZZ917632 KJT917632:KJV917632 KTP917632:KTR917632 LDL917632:LDN917632 LNH917632:LNJ917632 LXD917632:LXF917632 MGZ917632:MHB917632 MQV917632:MQX917632 NAR917632:NAT917632 NKN917632:NKP917632 NUJ917632:NUL917632 OEF917632:OEH917632 OOB917632:OOD917632 OXX917632:OXZ917632 PHT917632:PHV917632 PRP917632:PRR917632 QBL917632:QBN917632 QLH917632:QLJ917632 QVD917632:QVF917632 REZ917632:RFB917632 ROV917632:ROX917632 RYR917632:RYT917632 SIN917632:SIP917632 SSJ917632:SSL917632 TCF917632:TCH917632 TMB917632:TMD917632 TVX917632:TVZ917632 UFT917632:UFV917632 UPP917632:UPR917632 UZL917632:UZN917632 VJH917632:VJJ917632 VTD917632:VTF917632 WCZ917632:WDB917632 WMV917632:WMX917632 WWR917632:WWT917632 AJ983168:AL983168 KF983168:KH983168 UB983168:UD983168 ADX983168:ADZ983168 ANT983168:ANV983168 AXP983168:AXR983168 BHL983168:BHN983168 BRH983168:BRJ983168 CBD983168:CBF983168 CKZ983168:CLB983168 CUV983168:CUX983168 DER983168:DET983168 DON983168:DOP983168 DYJ983168:DYL983168 EIF983168:EIH983168 ESB983168:ESD983168 FBX983168:FBZ983168 FLT983168:FLV983168 FVP983168:FVR983168 GFL983168:GFN983168 GPH983168:GPJ983168 GZD983168:GZF983168 HIZ983168:HJB983168 HSV983168:HSX983168 ICR983168:ICT983168 IMN983168:IMP983168 IWJ983168:IWL983168 JGF983168:JGH983168 JQB983168:JQD983168 JZX983168:JZZ983168 KJT983168:KJV983168 KTP983168:KTR983168 LDL983168:LDN983168 LNH983168:LNJ983168 LXD983168:LXF983168 MGZ983168:MHB983168 MQV983168:MQX983168 NAR983168:NAT983168 NKN983168:NKP983168 NUJ983168:NUL983168 OEF983168:OEH983168 OOB983168:OOD983168 OXX983168:OXZ983168 PHT983168:PHV983168 PRP983168:PRR983168 QBL983168:QBN983168 QLH983168:QLJ983168 QVD983168:QVF983168 REZ983168:RFB983168 ROV983168:ROX983168 RYR983168:RYT983168 SIN983168:SIP983168 SSJ983168:SSL983168 TCF983168:TCH983168 TMB983168:TMD983168 TVX983168:TVZ983168 UFT983168:UFV983168 UPP983168:UPR983168 UZL983168:UZN983168 VJH983168:VJJ983168 VTD983168:VTF983168 WCZ983168:WDB983168 WMV983168:WMX983168 WWR983168:WWT983168 AJ153:AL153 KF153:KH153 UB153:UD153 ADX153:ADZ153 ANT153:ANV153 AXP153:AXR153 BHL153:BHN153 BRH153:BRJ153 CBD153:CBF153 CKZ153:CLB153 CUV153:CUX153 DER153:DET153 DON153:DOP153 DYJ153:DYL153 EIF153:EIH153 ESB153:ESD153 FBX153:FBZ153 FLT153:FLV153 FVP153:FVR153 GFL153:GFN153 GPH153:GPJ153 GZD153:GZF153 HIZ153:HJB153 HSV153:HSX153 ICR153:ICT153 IMN153:IMP153 IWJ153:IWL153 JGF153:JGH153 JQB153:JQD153 JZX153:JZZ153 KJT153:KJV153 KTP153:KTR153 LDL153:LDN153 LNH153:LNJ153 LXD153:LXF153 MGZ153:MHB153 MQV153:MQX153 NAR153:NAT153 NKN153:NKP153 NUJ153:NUL153 OEF153:OEH153 OOB153:OOD153 OXX153:OXZ153 PHT153:PHV153 PRP153:PRR153 QBL153:QBN153 QLH153:QLJ153 QVD153:QVF153 REZ153:RFB153 ROV153:ROX153 RYR153:RYT153 SIN153:SIP153 SSJ153:SSL153 TCF153:TCH153 TMB153:TMD153 TVX153:TVZ153 UFT153:UFV153 UPP153:UPR153 UZL153:UZN153 VJH153:VJJ153 VTD153:VTF153 WCZ153:WDB153 WMV153:WMX153 WWR153:WWT153 AJ65689:AL65689 KF65689:KH65689 UB65689:UD65689 ADX65689:ADZ65689 ANT65689:ANV65689 AXP65689:AXR65689 BHL65689:BHN65689 BRH65689:BRJ65689 CBD65689:CBF65689 CKZ65689:CLB65689 CUV65689:CUX65689 DER65689:DET65689 DON65689:DOP65689 DYJ65689:DYL65689 EIF65689:EIH65689 ESB65689:ESD65689 FBX65689:FBZ65689 FLT65689:FLV65689 FVP65689:FVR65689 GFL65689:GFN65689 GPH65689:GPJ65689 GZD65689:GZF65689 HIZ65689:HJB65689 HSV65689:HSX65689 ICR65689:ICT65689 IMN65689:IMP65689 IWJ65689:IWL65689 JGF65689:JGH65689 JQB65689:JQD65689 JZX65689:JZZ65689 KJT65689:KJV65689 KTP65689:KTR65689 LDL65689:LDN65689 LNH65689:LNJ65689 LXD65689:LXF65689 MGZ65689:MHB65689 MQV65689:MQX65689 NAR65689:NAT65689 NKN65689:NKP65689 NUJ65689:NUL65689 OEF65689:OEH65689 OOB65689:OOD65689 OXX65689:OXZ65689 PHT65689:PHV65689 PRP65689:PRR65689 QBL65689:QBN65689 QLH65689:QLJ65689 QVD65689:QVF65689 REZ65689:RFB65689 ROV65689:ROX65689 RYR65689:RYT65689 SIN65689:SIP65689 SSJ65689:SSL65689 TCF65689:TCH65689 TMB65689:TMD65689 TVX65689:TVZ65689 UFT65689:UFV65689 UPP65689:UPR65689 UZL65689:UZN65689 VJH65689:VJJ65689 VTD65689:VTF65689 WCZ65689:WDB65689 WMV65689:WMX65689 WWR65689:WWT65689 AJ131225:AL131225 KF131225:KH131225 UB131225:UD131225 ADX131225:ADZ131225 ANT131225:ANV131225 AXP131225:AXR131225 BHL131225:BHN131225 BRH131225:BRJ131225 CBD131225:CBF131225 CKZ131225:CLB131225 CUV131225:CUX131225 DER131225:DET131225 DON131225:DOP131225 DYJ131225:DYL131225 EIF131225:EIH131225 ESB131225:ESD131225 FBX131225:FBZ131225 FLT131225:FLV131225 FVP131225:FVR131225 GFL131225:GFN131225 GPH131225:GPJ131225 GZD131225:GZF131225 HIZ131225:HJB131225 HSV131225:HSX131225 ICR131225:ICT131225 IMN131225:IMP131225 IWJ131225:IWL131225 JGF131225:JGH131225 JQB131225:JQD131225 JZX131225:JZZ131225 KJT131225:KJV131225 KTP131225:KTR131225 LDL131225:LDN131225 LNH131225:LNJ131225 LXD131225:LXF131225 MGZ131225:MHB131225 MQV131225:MQX131225 NAR131225:NAT131225 NKN131225:NKP131225 NUJ131225:NUL131225 OEF131225:OEH131225 OOB131225:OOD131225 OXX131225:OXZ131225 PHT131225:PHV131225 PRP131225:PRR131225 QBL131225:QBN131225 QLH131225:QLJ131225 QVD131225:QVF131225 REZ131225:RFB131225 ROV131225:ROX131225 RYR131225:RYT131225 SIN131225:SIP131225 SSJ131225:SSL131225 TCF131225:TCH131225 TMB131225:TMD131225 TVX131225:TVZ131225 UFT131225:UFV131225 UPP131225:UPR131225 UZL131225:UZN131225 VJH131225:VJJ131225 VTD131225:VTF131225 WCZ131225:WDB131225 WMV131225:WMX131225 WWR131225:WWT131225 AJ196761:AL196761 KF196761:KH196761 UB196761:UD196761 ADX196761:ADZ196761 ANT196761:ANV196761 AXP196761:AXR196761 BHL196761:BHN196761 BRH196761:BRJ196761 CBD196761:CBF196761 CKZ196761:CLB196761 CUV196761:CUX196761 DER196761:DET196761 DON196761:DOP196761 DYJ196761:DYL196761 EIF196761:EIH196761 ESB196761:ESD196761 FBX196761:FBZ196761 FLT196761:FLV196761 FVP196761:FVR196761 GFL196761:GFN196761 GPH196761:GPJ196761 GZD196761:GZF196761 HIZ196761:HJB196761 HSV196761:HSX196761 ICR196761:ICT196761 IMN196761:IMP196761 IWJ196761:IWL196761 JGF196761:JGH196761 JQB196761:JQD196761 JZX196761:JZZ196761 KJT196761:KJV196761 KTP196761:KTR196761 LDL196761:LDN196761 LNH196761:LNJ196761 LXD196761:LXF196761 MGZ196761:MHB196761 MQV196761:MQX196761 NAR196761:NAT196761 NKN196761:NKP196761 NUJ196761:NUL196761 OEF196761:OEH196761 OOB196761:OOD196761 OXX196761:OXZ196761 PHT196761:PHV196761 PRP196761:PRR196761 QBL196761:QBN196761 QLH196761:QLJ196761 QVD196761:QVF196761 REZ196761:RFB196761 ROV196761:ROX196761 RYR196761:RYT196761 SIN196761:SIP196761 SSJ196761:SSL196761 TCF196761:TCH196761 TMB196761:TMD196761 TVX196761:TVZ196761 UFT196761:UFV196761 UPP196761:UPR196761 UZL196761:UZN196761 VJH196761:VJJ196761 VTD196761:VTF196761 WCZ196761:WDB196761 WMV196761:WMX196761 WWR196761:WWT196761 AJ262297:AL262297 KF262297:KH262297 UB262297:UD262297 ADX262297:ADZ262297 ANT262297:ANV262297 AXP262297:AXR262297 BHL262297:BHN262297 BRH262297:BRJ262297 CBD262297:CBF262297 CKZ262297:CLB262297 CUV262297:CUX262297 DER262297:DET262297 DON262297:DOP262297 DYJ262297:DYL262297 EIF262297:EIH262297 ESB262297:ESD262297 FBX262297:FBZ262297 FLT262297:FLV262297 FVP262297:FVR262297 GFL262297:GFN262297 GPH262297:GPJ262297 GZD262297:GZF262297 HIZ262297:HJB262297 HSV262297:HSX262297 ICR262297:ICT262297 IMN262297:IMP262297 IWJ262297:IWL262297 JGF262297:JGH262297 JQB262297:JQD262297 JZX262297:JZZ262297 KJT262297:KJV262297 KTP262297:KTR262297 LDL262297:LDN262297 LNH262297:LNJ262297 LXD262297:LXF262297 MGZ262297:MHB262297 MQV262297:MQX262297 NAR262297:NAT262297 NKN262297:NKP262297 NUJ262297:NUL262297 OEF262297:OEH262297 OOB262297:OOD262297 OXX262297:OXZ262297 PHT262297:PHV262297 PRP262297:PRR262297 QBL262297:QBN262297 QLH262297:QLJ262297 QVD262297:QVF262297 REZ262297:RFB262297 ROV262297:ROX262297 RYR262297:RYT262297 SIN262297:SIP262297 SSJ262297:SSL262297 TCF262297:TCH262297 TMB262297:TMD262297 TVX262297:TVZ262297 UFT262297:UFV262297 UPP262297:UPR262297 UZL262297:UZN262297 VJH262297:VJJ262297 VTD262297:VTF262297 WCZ262297:WDB262297 WMV262297:WMX262297 WWR262297:WWT262297 AJ327833:AL327833 KF327833:KH327833 UB327833:UD327833 ADX327833:ADZ327833 ANT327833:ANV327833 AXP327833:AXR327833 BHL327833:BHN327833 BRH327833:BRJ327833 CBD327833:CBF327833 CKZ327833:CLB327833 CUV327833:CUX327833 DER327833:DET327833 DON327833:DOP327833 DYJ327833:DYL327833 EIF327833:EIH327833 ESB327833:ESD327833 FBX327833:FBZ327833 FLT327833:FLV327833 FVP327833:FVR327833 GFL327833:GFN327833 GPH327833:GPJ327833 GZD327833:GZF327833 HIZ327833:HJB327833 HSV327833:HSX327833 ICR327833:ICT327833 IMN327833:IMP327833 IWJ327833:IWL327833 JGF327833:JGH327833 JQB327833:JQD327833 JZX327833:JZZ327833 KJT327833:KJV327833 KTP327833:KTR327833 LDL327833:LDN327833 LNH327833:LNJ327833 LXD327833:LXF327833 MGZ327833:MHB327833 MQV327833:MQX327833 NAR327833:NAT327833 NKN327833:NKP327833 NUJ327833:NUL327833 OEF327833:OEH327833 OOB327833:OOD327833 OXX327833:OXZ327833 PHT327833:PHV327833 PRP327833:PRR327833 QBL327833:QBN327833 QLH327833:QLJ327833 QVD327833:QVF327833 REZ327833:RFB327833 ROV327833:ROX327833 RYR327833:RYT327833 SIN327833:SIP327833 SSJ327833:SSL327833 TCF327833:TCH327833 TMB327833:TMD327833 TVX327833:TVZ327833 UFT327833:UFV327833 UPP327833:UPR327833 UZL327833:UZN327833 VJH327833:VJJ327833 VTD327833:VTF327833 WCZ327833:WDB327833 WMV327833:WMX327833 WWR327833:WWT327833 AJ393369:AL393369 KF393369:KH393369 UB393369:UD393369 ADX393369:ADZ393369 ANT393369:ANV393369 AXP393369:AXR393369 BHL393369:BHN393369 BRH393369:BRJ393369 CBD393369:CBF393369 CKZ393369:CLB393369 CUV393369:CUX393369 DER393369:DET393369 DON393369:DOP393369 DYJ393369:DYL393369 EIF393369:EIH393369 ESB393369:ESD393369 FBX393369:FBZ393369 FLT393369:FLV393369 FVP393369:FVR393369 GFL393369:GFN393369 GPH393369:GPJ393369 GZD393369:GZF393369 HIZ393369:HJB393369 HSV393369:HSX393369 ICR393369:ICT393369 IMN393369:IMP393369 IWJ393369:IWL393369 JGF393369:JGH393369 JQB393369:JQD393369 JZX393369:JZZ393369 KJT393369:KJV393369 KTP393369:KTR393369 LDL393369:LDN393369 LNH393369:LNJ393369 LXD393369:LXF393369 MGZ393369:MHB393369 MQV393369:MQX393369 NAR393369:NAT393369 NKN393369:NKP393369 NUJ393369:NUL393369 OEF393369:OEH393369 OOB393369:OOD393369 OXX393369:OXZ393369 PHT393369:PHV393369 PRP393369:PRR393369 QBL393369:QBN393369 QLH393369:QLJ393369 QVD393369:QVF393369 REZ393369:RFB393369 ROV393369:ROX393369 RYR393369:RYT393369 SIN393369:SIP393369 SSJ393369:SSL393369 TCF393369:TCH393369 TMB393369:TMD393369 TVX393369:TVZ393369 UFT393369:UFV393369 UPP393369:UPR393369 UZL393369:UZN393369 VJH393369:VJJ393369 VTD393369:VTF393369 WCZ393369:WDB393369 WMV393369:WMX393369 WWR393369:WWT393369 AJ458905:AL458905 KF458905:KH458905 UB458905:UD458905 ADX458905:ADZ458905 ANT458905:ANV458905 AXP458905:AXR458905 BHL458905:BHN458905 BRH458905:BRJ458905 CBD458905:CBF458905 CKZ458905:CLB458905 CUV458905:CUX458905 DER458905:DET458905 DON458905:DOP458905 DYJ458905:DYL458905 EIF458905:EIH458905 ESB458905:ESD458905 FBX458905:FBZ458905 FLT458905:FLV458905 FVP458905:FVR458905 GFL458905:GFN458905 GPH458905:GPJ458905 GZD458905:GZF458905 HIZ458905:HJB458905 HSV458905:HSX458905 ICR458905:ICT458905 IMN458905:IMP458905 IWJ458905:IWL458905 JGF458905:JGH458905 JQB458905:JQD458905 JZX458905:JZZ458905 KJT458905:KJV458905 KTP458905:KTR458905 LDL458905:LDN458905 LNH458905:LNJ458905 LXD458905:LXF458905 MGZ458905:MHB458905 MQV458905:MQX458905 NAR458905:NAT458905 NKN458905:NKP458905 NUJ458905:NUL458905 OEF458905:OEH458905 OOB458905:OOD458905 OXX458905:OXZ458905 PHT458905:PHV458905 PRP458905:PRR458905 QBL458905:QBN458905 QLH458905:QLJ458905 QVD458905:QVF458905 REZ458905:RFB458905 ROV458905:ROX458905 RYR458905:RYT458905 SIN458905:SIP458905 SSJ458905:SSL458905 TCF458905:TCH458905 TMB458905:TMD458905 TVX458905:TVZ458905 UFT458905:UFV458905 UPP458905:UPR458905 UZL458905:UZN458905 VJH458905:VJJ458905 VTD458905:VTF458905 WCZ458905:WDB458905 WMV458905:WMX458905 WWR458905:WWT458905 AJ524441:AL524441 KF524441:KH524441 UB524441:UD524441 ADX524441:ADZ524441 ANT524441:ANV524441 AXP524441:AXR524441 BHL524441:BHN524441 BRH524441:BRJ524441 CBD524441:CBF524441 CKZ524441:CLB524441 CUV524441:CUX524441 DER524441:DET524441 DON524441:DOP524441 DYJ524441:DYL524441 EIF524441:EIH524441 ESB524441:ESD524441 FBX524441:FBZ524441 FLT524441:FLV524441 FVP524441:FVR524441 GFL524441:GFN524441 GPH524441:GPJ524441 GZD524441:GZF524441 HIZ524441:HJB524441 HSV524441:HSX524441 ICR524441:ICT524441 IMN524441:IMP524441 IWJ524441:IWL524441 JGF524441:JGH524441 JQB524441:JQD524441 JZX524441:JZZ524441 KJT524441:KJV524441 KTP524441:KTR524441 LDL524441:LDN524441 LNH524441:LNJ524441 LXD524441:LXF524441 MGZ524441:MHB524441 MQV524441:MQX524441 NAR524441:NAT524441 NKN524441:NKP524441 NUJ524441:NUL524441 OEF524441:OEH524441 OOB524441:OOD524441 OXX524441:OXZ524441 PHT524441:PHV524441 PRP524441:PRR524441 QBL524441:QBN524441 QLH524441:QLJ524441 QVD524441:QVF524441 REZ524441:RFB524441 ROV524441:ROX524441 RYR524441:RYT524441 SIN524441:SIP524441 SSJ524441:SSL524441 TCF524441:TCH524441 TMB524441:TMD524441 TVX524441:TVZ524441 UFT524441:UFV524441 UPP524441:UPR524441 UZL524441:UZN524441 VJH524441:VJJ524441 VTD524441:VTF524441 WCZ524441:WDB524441 WMV524441:WMX524441 WWR524441:WWT524441 AJ589977:AL589977 KF589977:KH589977 UB589977:UD589977 ADX589977:ADZ589977 ANT589977:ANV589977 AXP589977:AXR589977 BHL589977:BHN589977 BRH589977:BRJ589977 CBD589977:CBF589977 CKZ589977:CLB589977 CUV589977:CUX589977 DER589977:DET589977 DON589977:DOP589977 DYJ589977:DYL589977 EIF589977:EIH589977 ESB589977:ESD589977 FBX589977:FBZ589977 FLT589977:FLV589977 FVP589977:FVR589977 GFL589977:GFN589977 GPH589977:GPJ589977 GZD589977:GZF589977 HIZ589977:HJB589977 HSV589977:HSX589977 ICR589977:ICT589977 IMN589977:IMP589977 IWJ589977:IWL589977 JGF589977:JGH589977 JQB589977:JQD589977 JZX589977:JZZ589977 KJT589977:KJV589977 KTP589977:KTR589977 LDL589977:LDN589977 LNH589977:LNJ589977 LXD589977:LXF589977 MGZ589977:MHB589977 MQV589977:MQX589977 NAR589977:NAT589977 NKN589977:NKP589977 NUJ589977:NUL589977 OEF589977:OEH589977 OOB589977:OOD589977 OXX589977:OXZ589977 PHT589977:PHV589977 PRP589977:PRR589977 QBL589977:QBN589977 QLH589977:QLJ589977 QVD589977:QVF589977 REZ589977:RFB589977 ROV589977:ROX589977 RYR589977:RYT589977 SIN589977:SIP589977 SSJ589977:SSL589977 TCF589977:TCH589977 TMB589977:TMD589977 TVX589977:TVZ589977 UFT589977:UFV589977 UPP589977:UPR589977 UZL589977:UZN589977 VJH589977:VJJ589977 VTD589977:VTF589977 WCZ589977:WDB589977 WMV589977:WMX589977 WWR589977:WWT589977 AJ655513:AL655513 KF655513:KH655513 UB655513:UD655513 ADX655513:ADZ655513 ANT655513:ANV655513 AXP655513:AXR655513 BHL655513:BHN655513 BRH655513:BRJ655513 CBD655513:CBF655513 CKZ655513:CLB655513 CUV655513:CUX655513 DER655513:DET655513 DON655513:DOP655513 DYJ655513:DYL655513 EIF655513:EIH655513 ESB655513:ESD655513 FBX655513:FBZ655513 FLT655513:FLV655513 FVP655513:FVR655513 GFL655513:GFN655513 GPH655513:GPJ655513 GZD655513:GZF655513 HIZ655513:HJB655513 HSV655513:HSX655513 ICR655513:ICT655513 IMN655513:IMP655513 IWJ655513:IWL655513 JGF655513:JGH655513 JQB655513:JQD655513 JZX655513:JZZ655513 KJT655513:KJV655513 KTP655513:KTR655513 LDL655513:LDN655513 LNH655513:LNJ655513 LXD655513:LXF655513 MGZ655513:MHB655513 MQV655513:MQX655513 NAR655513:NAT655513 NKN655513:NKP655513 NUJ655513:NUL655513 OEF655513:OEH655513 OOB655513:OOD655513 OXX655513:OXZ655513 PHT655513:PHV655513 PRP655513:PRR655513 QBL655513:QBN655513 QLH655513:QLJ655513 QVD655513:QVF655513 REZ655513:RFB655513 ROV655513:ROX655513 RYR655513:RYT655513 SIN655513:SIP655513 SSJ655513:SSL655513 TCF655513:TCH655513 TMB655513:TMD655513 TVX655513:TVZ655513 UFT655513:UFV655513 UPP655513:UPR655513 UZL655513:UZN655513 VJH655513:VJJ655513 VTD655513:VTF655513 WCZ655513:WDB655513 WMV655513:WMX655513 WWR655513:WWT655513 AJ721049:AL721049 KF721049:KH721049 UB721049:UD721049 ADX721049:ADZ721049 ANT721049:ANV721049 AXP721049:AXR721049 BHL721049:BHN721049 BRH721049:BRJ721049 CBD721049:CBF721049 CKZ721049:CLB721049 CUV721049:CUX721049 DER721049:DET721049 DON721049:DOP721049 DYJ721049:DYL721049 EIF721049:EIH721049 ESB721049:ESD721049 FBX721049:FBZ721049 FLT721049:FLV721049 FVP721049:FVR721049 GFL721049:GFN721049 GPH721049:GPJ721049 GZD721049:GZF721049 HIZ721049:HJB721049 HSV721049:HSX721049 ICR721049:ICT721049 IMN721049:IMP721049 IWJ721049:IWL721049 JGF721049:JGH721049 JQB721049:JQD721049 JZX721049:JZZ721049 KJT721049:KJV721049 KTP721049:KTR721049 LDL721049:LDN721049 LNH721049:LNJ721049 LXD721049:LXF721049 MGZ721049:MHB721049 MQV721049:MQX721049 NAR721049:NAT721049 NKN721049:NKP721049 NUJ721049:NUL721049 OEF721049:OEH721049 OOB721049:OOD721049 OXX721049:OXZ721049 PHT721049:PHV721049 PRP721049:PRR721049 QBL721049:QBN721049 QLH721049:QLJ721049 QVD721049:QVF721049 REZ721049:RFB721049 ROV721049:ROX721049 RYR721049:RYT721049 SIN721049:SIP721049 SSJ721049:SSL721049 TCF721049:TCH721049 TMB721049:TMD721049 TVX721049:TVZ721049 UFT721049:UFV721049 UPP721049:UPR721049 UZL721049:UZN721049 VJH721049:VJJ721049 VTD721049:VTF721049 WCZ721049:WDB721049 WMV721049:WMX721049 WWR721049:WWT721049 AJ786585:AL786585 KF786585:KH786585 UB786585:UD786585 ADX786585:ADZ786585 ANT786585:ANV786585 AXP786585:AXR786585 BHL786585:BHN786585 BRH786585:BRJ786585 CBD786585:CBF786585 CKZ786585:CLB786585 CUV786585:CUX786585 DER786585:DET786585 DON786585:DOP786585 DYJ786585:DYL786585 EIF786585:EIH786585 ESB786585:ESD786585 FBX786585:FBZ786585 FLT786585:FLV786585 FVP786585:FVR786585 GFL786585:GFN786585 GPH786585:GPJ786585 GZD786585:GZF786585 HIZ786585:HJB786585 HSV786585:HSX786585 ICR786585:ICT786585 IMN786585:IMP786585 IWJ786585:IWL786585 JGF786585:JGH786585 JQB786585:JQD786585 JZX786585:JZZ786585 KJT786585:KJV786585 KTP786585:KTR786585 LDL786585:LDN786585 LNH786585:LNJ786585 LXD786585:LXF786585 MGZ786585:MHB786585 MQV786585:MQX786585 NAR786585:NAT786585 NKN786585:NKP786585 NUJ786585:NUL786585 OEF786585:OEH786585 OOB786585:OOD786585 OXX786585:OXZ786585 PHT786585:PHV786585 PRP786585:PRR786585 QBL786585:QBN786585 QLH786585:QLJ786585 QVD786585:QVF786585 REZ786585:RFB786585 ROV786585:ROX786585 RYR786585:RYT786585 SIN786585:SIP786585 SSJ786585:SSL786585 TCF786585:TCH786585 TMB786585:TMD786585 TVX786585:TVZ786585 UFT786585:UFV786585 UPP786585:UPR786585 UZL786585:UZN786585 VJH786585:VJJ786585 VTD786585:VTF786585 WCZ786585:WDB786585 WMV786585:WMX786585 WWR786585:WWT786585 AJ852121:AL852121 KF852121:KH852121 UB852121:UD852121 ADX852121:ADZ852121 ANT852121:ANV852121 AXP852121:AXR852121 BHL852121:BHN852121 BRH852121:BRJ852121 CBD852121:CBF852121 CKZ852121:CLB852121 CUV852121:CUX852121 DER852121:DET852121 DON852121:DOP852121 DYJ852121:DYL852121 EIF852121:EIH852121 ESB852121:ESD852121 FBX852121:FBZ852121 FLT852121:FLV852121 FVP852121:FVR852121 GFL852121:GFN852121 GPH852121:GPJ852121 GZD852121:GZF852121 HIZ852121:HJB852121 HSV852121:HSX852121 ICR852121:ICT852121 IMN852121:IMP852121 IWJ852121:IWL852121 JGF852121:JGH852121 JQB852121:JQD852121 JZX852121:JZZ852121 KJT852121:KJV852121 KTP852121:KTR852121 LDL852121:LDN852121 LNH852121:LNJ852121 LXD852121:LXF852121 MGZ852121:MHB852121 MQV852121:MQX852121 NAR852121:NAT852121 NKN852121:NKP852121 NUJ852121:NUL852121 OEF852121:OEH852121 OOB852121:OOD852121 OXX852121:OXZ852121 PHT852121:PHV852121 PRP852121:PRR852121 QBL852121:QBN852121 QLH852121:QLJ852121 QVD852121:QVF852121 REZ852121:RFB852121 ROV852121:ROX852121 RYR852121:RYT852121 SIN852121:SIP852121 SSJ852121:SSL852121 TCF852121:TCH852121 TMB852121:TMD852121 TVX852121:TVZ852121 UFT852121:UFV852121 UPP852121:UPR852121 UZL852121:UZN852121 VJH852121:VJJ852121 VTD852121:VTF852121 WCZ852121:WDB852121 WMV852121:WMX852121 WWR852121:WWT852121 AJ917657:AL917657 KF917657:KH917657 UB917657:UD917657 ADX917657:ADZ917657 ANT917657:ANV917657 AXP917657:AXR917657 BHL917657:BHN917657 BRH917657:BRJ917657 CBD917657:CBF917657 CKZ917657:CLB917657 CUV917657:CUX917657 DER917657:DET917657 DON917657:DOP917657 DYJ917657:DYL917657 EIF917657:EIH917657 ESB917657:ESD917657 FBX917657:FBZ917657 FLT917657:FLV917657 FVP917657:FVR917657 GFL917657:GFN917657 GPH917657:GPJ917657 GZD917657:GZF917657 HIZ917657:HJB917657 HSV917657:HSX917657 ICR917657:ICT917657 IMN917657:IMP917657 IWJ917657:IWL917657 JGF917657:JGH917657 JQB917657:JQD917657 JZX917657:JZZ917657 KJT917657:KJV917657 KTP917657:KTR917657 LDL917657:LDN917657 LNH917657:LNJ917657 LXD917657:LXF917657 MGZ917657:MHB917657 MQV917657:MQX917657 NAR917657:NAT917657 NKN917657:NKP917657 NUJ917657:NUL917657 OEF917657:OEH917657 OOB917657:OOD917657 OXX917657:OXZ917657 PHT917657:PHV917657 PRP917657:PRR917657 QBL917657:QBN917657 QLH917657:QLJ917657 QVD917657:QVF917657 REZ917657:RFB917657 ROV917657:ROX917657 RYR917657:RYT917657 SIN917657:SIP917657 SSJ917657:SSL917657 TCF917657:TCH917657 TMB917657:TMD917657 TVX917657:TVZ917657 UFT917657:UFV917657 UPP917657:UPR917657 UZL917657:UZN917657 VJH917657:VJJ917657 VTD917657:VTF917657 WCZ917657:WDB917657 WMV917657:WMX917657 WWR917657:WWT917657 AJ983193:AL983193 KF983193:KH983193 UB983193:UD983193 ADX983193:ADZ983193 ANT983193:ANV983193 AXP983193:AXR983193 BHL983193:BHN983193 BRH983193:BRJ983193 CBD983193:CBF983193 CKZ983193:CLB983193 CUV983193:CUX983193 DER983193:DET983193 DON983193:DOP983193 DYJ983193:DYL983193 EIF983193:EIH983193 ESB983193:ESD983193 FBX983193:FBZ983193 FLT983193:FLV983193 FVP983193:FVR983193 GFL983193:GFN983193 GPH983193:GPJ983193 GZD983193:GZF983193 HIZ983193:HJB983193 HSV983193:HSX983193 ICR983193:ICT983193 IMN983193:IMP983193 IWJ983193:IWL983193 JGF983193:JGH983193 JQB983193:JQD983193 JZX983193:JZZ983193 KJT983193:KJV983193 KTP983193:KTR983193 LDL983193:LDN983193 LNH983193:LNJ983193 LXD983193:LXF983193 MGZ983193:MHB983193 MQV983193:MQX983193 NAR983193:NAT983193 NKN983193:NKP983193 NUJ983193:NUL983193 OEF983193:OEH983193 OOB983193:OOD983193 OXX983193:OXZ983193 PHT983193:PHV983193 PRP983193:PRR983193 QBL983193:QBN983193 QLH983193:QLJ983193 QVD983193:QVF983193 REZ983193:RFB983193 ROV983193:ROX983193 RYR983193:RYT983193 SIN983193:SIP983193 SSJ983193:SSL983193 TCF983193:TCH983193 TMB983193:TMD983193 TVX983193:TVZ983193 UFT983193:UFV983193 UPP983193:UPR983193 UZL983193:UZN983193 VJH983193:VJJ983193 VTD983193:VTF983193 WCZ983193:WDB983193 WMV983193:WMX983193 WWR983193:WWT983193 AJ178:AL178 KF178:KH178 UB178:UD178 ADX178:ADZ178 ANT178:ANV178 AXP178:AXR178 BHL178:BHN178 BRH178:BRJ178 CBD178:CBF178 CKZ178:CLB178 CUV178:CUX178 DER178:DET178 DON178:DOP178 DYJ178:DYL178 EIF178:EIH178 ESB178:ESD178 FBX178:FBZ178 FLT178:FLV178 FVP178:FVR178 GFL178:GFN178 GPH178:GPJ178 GZD178:GZF178 HIZ178:HJB178 HSV178:HSX178 ICR178:ICT178 IMN178:IMP178 IWJ178:IWL178 JGF178:JGH178 JQB178:JQD178 JZX178:JZZ178 KJT178:KJV178 KTP178:KTR178 LDL178:LDN178 LNH178:LNJ178 LXD178:LXF178 MGZ178:MHB178 MQV178:MQX178 NAR178:NAT178 NKN178:NKP178 NUJ178:NUL178 OEF178:OEH178 OOB178:OOD178 OXX178:OXZ178 PHT178:PHV178 PRP178:PRR178 QBL178:QBN178 QLH178:QLJ178 QVD178:QVF178 REZ178:RFB178 ROV178:ROX178 RYR178:RYT178 SIN178:SIP178 SSJ178:SSL178 TCF178:TCH178 TMB178:TMD178 TVX178:TVZ178 UFT178:UFV178 UPP178:UPR178 UZL178:UZN178 VJH178:VJJ178 VTD178:VTF178 WCZ178:WDB178 WMV178:WMX178 WWR178:WWT178 AJ65714:AL65714 KF65714:KH65714 UB65714:UD65714 ADX65714:ADZ65714 ANT65714:ANV65714 AXP65714:AXR65714 BHL65714:BHN65714 BRH65714:BRJ65714 CBD65714:CBF65714 CKZ65714:CLB65714 CUV65714:CUX65714 DER65714:DET65714 DON65714:DOP65714 DYJ65714:DYL65714 EIF65714:EIH65714 ESB65714:ESD65714 FBX65714:FBZ65714 FLT65714:FLV65714 FVP65714:FVR65714 GFL65714:GFN65714 GPH65714:GPJ65714 GZD65714:GZF65714 HIZ65714:HJB65714 HSV65714:HSX65714 ICR65714:ICT65714 IMN65714:IMP65714 IWJ65714:IWL65714 JGF65714:JGH65714 JQB65714:JQD65714 JZX65714:JZZ65714 KJT65714:KJV65714 KTP65714:KTR65714 LDL65714:LDN65714 LNH65714:LNJ65714 LXD65714:LXF65714 MGZ65714:MHB65714 MQV65714:MQX65714 NAR65714:NAT65714 NKN65714:NKP65714 NUJ65714:NUL65714 OEF65714:OEH65714 OOB65714:OOD65714 OXX65714:OXZ65714 PHT65714:PHV65714 PRP65714:PRR65714 QBL65714:QBN65714 QLH65714:QLJ65714 QVD65714:QVF65714 REZ65714:RFB65714 ROV65714:ROX65714 RYR65714:RYT65714 SIN65714:SIP65714 SSJ65714:SSL65714 TCF65714:TCH65714 TMB65714:TMD65714 TVX65714:TVZ65714 UFT65714:UFV65714 UPP65714:UPR65714 UZL65714:UZN65714 VJH65714:VJJ65714 VTD65714:VTF65714 WCZ65714:WDB65714 WMV65714:WMX65714 WWR65714:WWT65714 AJ131250:AL131250 KF131250:KH131250 UB131250:UD131250 ADX131250:ADZ131250 ANT131250:ANV131250 AXP131250:AXR131250 BHL131250:BHN131250 BRH131250:BRJ131250 CBD131250:CBF131250 CKZ131250:CLB131250 CUV131250:CUX131250 DER131250:DET131250 DON131250:DOP131250 DYJ131250:DYL131250 EIF131250:EIH131250 ESB131250:ESD131250 FBX131250:FBZ131250 FLT131250:FLV131250 FVP131250:FVR131250 GFL131250:GFN131250 GPH131250:GPJ131250 GZD131250:GZF131250 HIZ131250:HJB131250 HSV131250:HSX131250 ICR131250:ICT131250 IMN131250:IMP131250 IWJ131250:IWL131250 JGF131250:JGH131250 JQB131250:JQD131250 JZX131250:JZZ131250 KJT131250:KJV131250 KTP131250:KTR131250 LDL131250:LDN131250 LNH131250:LNJ131250 LXD131250:LXF131250 MGZ131250:MHB131250 MQV131250:MQX131250 NAR131250:NAT131250 NKN131250:NKP131250 NUJ131250:NUL131250 OEF131250:OEH131250 OOB131250:OOD131250 OXX131250:OXZ131250 PHT131250:PHV131250 PRP131250:PRR131250 QBL131250:QBN131250 QLH131250:QLJ131250 QVD131250:QVF131250 REZ131250:RFB131250 ROV131250:ROX131250 RYR131250:RYT131250 SIN131250:SIP131250 SSJ131250:SSL131250 TCF131250:TCH131250 TMB131250:TMD131250 TVX131250:TVZ131250 UFT131250:UFV131250 UPP131250:UPR131250 UZL131250:UZN131250 VJH131250:VJJ131250 VTD131250:VTF131250 WCZ131250:WDB131250 WMV131250:WMX131250 WWR131250:WWT131250 AJ196786:AL196786 KF196786:KH196786 UB196786:UD196786 ADX196786:ADZ196786 ANT196786:ANV196786 AXP196786:AXR196786 BHL196786:BHN196786 BRH196786:BRJ196786 CBD196786:CBF196786 CKZ196786:CLB196786 CUV196786:CUX196786 DER196786:DET196786 DON196786:DOP196786 DYJ196786:DYL196786 EIF196786:EIH196786 ESB196786:ESD196786 FBX196786:FBZ196786 FLT196786:FLV196786 FVP196786:FVR196786 GFL196786:GFN196786 GPH196786:GPJ196786 GZD196786:GZF196786 HIZ196786:HJB196786 HSV196786:HSX196786 ICR196786:ICT196786 IMN196786:IMP196786 IWJ196786:IWL196786 JGF196786:JGH196786 JQB196786:JQD196786 JZX196786:JZZ196786 KJT196786:KJV196786 KTP196786:KTR196786 LDL196786:LDN196786 LNH196786:LNJ196786 LXD196786:LXF196786 MGZ196786:MHB196786 MQV196786:MQX196786 NAR196786:NAT196786 NKN196786:NKP196786 NUJ196786:NUL196786 OEF196786:OEH196786 OOB196786:OOD196786 OXX196786:OXZ196786 PHT196786:PHV196786 PRP196786:PRR196786 QBL196786:QBN196786 QLH196786:QLJ196786 QVD196786:QVF196786 REZ196786:RFB196786 ROV196786:ROX196786 RYR196786:RYT196786 SIN196786:SIP196786 SSJ196786:SSL196786 TCF196786:TCH196786 TMB196786:TMD196786 TVX196786:TVZ196786 UFT196786:UFV196786 UPP196786:UPR196786 UZL196786:UZN196786 VJH196786:VJJ196786 VTD196786:VTF196786 WCZ196786:WDB196786 WMV196786:WMX196786 WWR196786:WWT196786 AJ262322:AL262322 KF262322:KH262322 UB262322:UD262322 ADX262322:ADZ262322 ANT262322:ANV262322 AXP262322:AXR262322 BHL262322:BHN262322 BRH262322:BRJ262322 CBD262322:CBF262322 CKZ262322:CLB262322 CUV262322:CUX262322 DER262322:DET262322 DON262322:DOP262322 DYJ262322:DYL262322 EIF262322:EIH262322 ESB262322:ESD262322 FBX262322:FBZ262322 FLT262322:FLV262322 FVP262322:FVR262322 GFL262322:GFN262322 GPH262322:GPJ262322 GZD262322:GZF262322 HIZ262322:HJB262322 HSV262322:HSX262322 ICR262322:ICT262322 IMN262322:IMP262322 IWJ262322:IWL262322 JGF262322:JGH262322 JQB262322:JQD262322 JZX262322:JZZ262322 KJT262322:KJV262322 KTP262322:KTR262322 LDL262322:LDN262322 LNH262322:LNJ262322 LXD262322:LXF262322 MGZ262322:MHB262322 MQV262322:MQX262322 NAR262322:NAT262322 NKN262322:NKP262322 NUJ262322:NUL262322 OEF262322:OEH262322 OOB262322:OOD262322 OXX262322:OXZ262322 PHT262322:PHV262322 PRP262322:PRR262322 QBL262322:QBN262322 QLH262322:QLJ262322 QVD262322:QVF262322 REZ262322:RFB262322 ROV262322:ROX262322 RYR262322:RYT262322 SIN262322:SIP262322 SSJ262322:SSL262322 TCF262322:TCH262322 TMB262322:TMD262322 TVX262322:TVZ262322 UFT262322:UFV262322 UPP262322:UPR262322 UZL262322:UZN262322 VJH262322:VJJ262322 VTD262322:VTF262322 WCZ262322:WDB262322 WMV262322:WMX262322 WWR262322:WWT262322 AJ327858:AL327858 KF327858:KH327858 UB327858:UD327858 ADX327858:ADZ327858 ANT327858:ANV327858 AXP327858:AXR327858 BHL327858:BHN327858 BRH327858:BRJ327858 CBD327858:CBF327858 CKZ327858:CLB327858 CUV327858:CUX327858 DER327858:DET327858 DON327858:DOP327858 DYJ327858:DYL327858 EIF327858:EIH327858 ESB327858:ESD327858 FBX327858:FBZ327858 FLT327858:FLV327858 FVP327858:FVR327858 GFL327858:GFN327858 GPH327858:GPJ327858 GZD327858:GZF327858 HIZ327858:HJB327858 HSV327858:HSX327858 ICR327858:ICT327858 IMN327858:IMP327858 IWJ327858:IWL327858 JGF327858:JGH327858 JQB327858:JQD327858 JZX327858:JZZ327858 KJT327858:KJV327858 KTP327858:KTR327858 LDL327858:LDN327858 LNH327858:LNJ327858 LXD327858:LXF327858 MGZ327858:MHB327858 MQV327858:MQX327858 NAR327858:NAT327858 NKN327858:NKP327858 NUJ327858:NUL327858 OEF327858:OEH327858 OOB327858:OOD327858 OXX327858:OXZ327858 PHT327858:PHV327858 PRP327858:PRR327858 QBL327858:QBN327858 QLH327858:QLJ327858 QVD327858:QVF327858 REZ327858:RFB327858 ROV327858:ROX327858 RYR327858:RYT327858 SIN327858:SIP327858 SSJ327858:SSL327858 TCF327858:TCH327858 TMB327858:TMD327858 TVX327858:TVZ327858 UFT327858:UFV327858 UPP327858:UPR327858 UZL327858:UZN327858 VJH327858:VJJ327858 VTD327858:VTF327858 WCZ327858:WDB327858 WMV327858:WMX327858 WWR327858:WWT327858 AJ393394:AL393394 KF393394:KH393394 UB393394:UD393394 ADX393394:ADZ393394 ANT393394:ANV393394 AXP393394:AXR393394 BHL393394:BHN393394 BRH393394:BRJ393394 CBD393394:CBF393394 CKZ393394:CLB393394 CUV393394:CUX393394 DER393394:DET393394 DON393394:DOP393394 DYJ393394:DYL393394 EIF393394:EIH393394 ESB393394:ESD393394 FBX393394:FBZ393394 FLT393394:FLV393394 FVP393394:FVR393394 GFL393394:GFN393394 GPH393394:GPJ393394 GZD393394:GZF393394 HIZ393394:HJB393394 HSV393394:HSX393394 ICR393394:ICT393394 IMN393394:IMP393394 IWJ393394:IWL393394 JGF393394:JGH393394 JQB393394:JQD393394 JZX393394:JZZ393394 KJT393394:KJV393394 KTP393394:KTR393394 LDL393394:LDN393394 LNH393394:LNJ393394 LXD393394:LXF393394 MGZ393394:MHB393394 MQV393394:MQX393394 NAR393394:NAT393394 NKN393394:NKP393394 NUJ393394:NUL393394 OEF393394:OEH393394 OOB393394:OOD393394 OXX393394:OXZ393394 PHT393394:PHV393394 PRP393394:PRR393394 QBL393394:QBN393394 QLH393394:QLJ393394 QVD393394:QVF393394 REZ393394:RFB393394 ROV393394:ROX393394 RYR393394:RYT393394 SIN393394:SIP393394 SSJ393394:SSL393394 TCF393394:TCH393394 TMB393394:TMD393394 TVX393394:TVZ393394 UFT393394:UFV393394 UPP393394:UPR393394 UZL393394:UZN393394 VJH393394:VJJ393394 VTD393394:VTF393394 WCZ393394:WDB393394 WMV393394:WMX393394 WWR393394:WWT393394 AJ458930:AL458930 KF458930:KH458930 UB458930:UD458930 ADX458930:ADZ458930 ANT458930:ANV458930 AXP458930:AXR458930 BHL458930:BHN458930 BRH458930:BRJ458930 CBD458930:CBF458930 CKZ458930:CLB458930 CUV458930:CUX458930 DER458930:DET458930 DON458930:DOP458930 DYJ458930:DYL458930 EIF458930:EIH458930 ESB458930:ESD458930 FBX458930:FBZ458930 FLT458930:FLV458930 FVP458930:FVR458930 GFL458930:GFN458930 GPH458930:GPJ458930 GZD458930:GZF458930 HIZ458930:HJB458930 HSV458930:HSX458930 ICR458930:ICT458930 IMN458930:IMP458930 IWJ458930:IWL458930 JGF458930:JGH458930 JQB458930:JQD458930 JZX458930:JZZ458930 KJT458930:KJV458930 KTP458930:KTR458930 LDL458930:LDN458930 LNH458930:LNJ458930 LXD458930:LXF458930 MGZ458930:MHB458930 MQV458930:MQX458930 NAR458930:NAT458930 NKN458930:NKP458930 NUJ458930:NUL458930 OEF458930:OEH458930 OOB458930:OOD458930 OXX458930:OXZ458930 PHT458930:PHV458930 PRP458930:PRR458930 QBL458930:QBN458930 QLH458930:QLJ458930 QVD458930:QVF458930 REZ458930:RFB458930 ROV458930:ROX458930 RYR458930:RYT458930 SIN458930:SIP458930 SSJ458930:SSL458930 TCF458930:TCH458930 TMB458930:TMD458930 TVX458930:TVZ458930 UFT458930:UFV458930 UPP458930:UPR458930 UZL458930:UZN458930 VJH458930:VJJ458930 VTD458930:VTF458930 WCZ458930:WDB458930 WMV458930:WMX458930 WWR458930:WWT458930 AJ524466:AL524466 KF524466:KH524466 UB524466:UD524466 ADX524466:ADZ524466 ANT524466:ANV524466 AXP524466:AXR524466 BHL524466:BHN524466 BRH524466:BRJ524466 CBD524466:CBF524466 CKZ524466:CLB524466 CUV524466:CUX524466 DER524466:DET524466 DON524466:DOP524466 DYJ524466:DYL524466 EIF524466:EIH524466 ESB524466:ESD524466 FBX524466:FBZ524466 FLT524466:FLV524466 FVP524466:FVR524466 GFL524466:GFN524466 GPH524466:GPJ524466 GZD524466:GZF524466 HIZ524466:HJB524466 HSV524466:HSX524466 ICR524466:ICT524466 IMN524466:IMP524466 IWJ524466:IWL524466 JGF524466:JGH524466 JQB524466:JQD524466 JZX524466:JZZ524466 KJT524466:KJV524466 KTP524466:KTR524466 LDL524466:LDN524466 LNH524466:LNJ524466 LXD524466:LXF524466 MGZ524466:MHB524466 MQV524466:MQX524466 NAR524466:NAT524466 NKN524466:NKP524466 NUJ524466:NUL524466 OEF524466:OEH524466 OOB524466:OOD524466 OXX524466:OXZ524466 PHT524466:PHV524466 PRP524466:PRR524466 QBL524466:QBN524466 QLH524466:QLJ524466 QVD524466:QVF524466 REZ524466:RFB524466 ROV524466:ROX524466 RYR524466:RYT524466 SIN524466:SIP524466 SSJ524466:SSL524466 TCF524466:TCH524466 TMB524466:TMD524466 TVX524466:TVZ524466 UFT524466:UFV524466 UPP524466:UPR524466 UZL524466:UZN524466 VJH524466:VJJ524466 VTD524466:VTF524466 WCZ524466:WDB524466 WMV524466:WMX524466 WWR524466:WWT524466 AJ590002:AL590002 KF590002:KH590002 UB590002:UD590002 ADX590002:ADZ590002 ANT590002:ANV590002 AXP590002:AXR590002 BHL590002:BHN590002 BRH590002:BRJ590002 CBD590002:CBF590002 CKZ590002:CLB590002 CUV590002:CUX590002 DER590002:DET590002 DON590002:DOP590002 DYJ590002:DYL590002 EIF590002:EIH590002 ESB590002:ESD590002 FBX590002:FBZ590002 FLT590002:FLV590002 FVP590002:FVR590002 GFL590002:GFN590002 GPH590002:GPJ590002 GZD590002:GZF590002 HIZ590002:HJB590002 HSV590002:HSX590002 ICR590002:ICT590002 IMN590002:IMP590002 IWJ590002:IWL590002 JGF590002:JGH590002 JQB590002:JQD590002 JZX590002:JZZ590002 KJT590002:KJV590002 KTP590002:KTR590002 LDL590002:LDN590002 LNH590002:LNJ590002 LXD590002:LXF590002 MGZ590002:MHB590002 MQV590002:MQX590002 NAR590002:NAT590002 NKN590002:NKP590002 NUJ590002:NUL590002 OEF590002:OEH590002 OOB590002:OOD590002 OXX590002:OXZ590002 PHT590002:PHV590002 PRP590002:PRR590002 QBL590002:QBN590002 QLH590002:QLJ590002 QVD590002:QVF590002 REZ590002:RFB590002 ROV590002:ROX590002 RYR590002:RYT590002 SIN590002:SIP590002 SSJ590002:SSL590002 TCF590002:TCH590002 TMB590002:TMD590002 TVX590002:TVZ590002 UFT590002:UFV590002 UPP590002:UPR590002 UZL590002:UZN590002 VJH590002:VJJ590002 VTD590002:VTF590002 WCZ590002:WDB590002 WMV590002:WMX590002 WWR590002:WWT590002 AJ655538:AL655538 KF655538:KH655538 UB655538:UD655538 ADX655538:ADZ655538 ANT655538:ANV655538 AXP655538:AXR655538 BHL655538:BHN655538 BRH655538:BRJ655538 CBD655538:CBF655538 CKZ655538:CLB655538 CUV655538:CUX655538 DER655538:DET655538 DON655538:DOP655538 DYJ655538:DYL655538 EIF655538:EIH655538 ESB655538:ESD655538 FBX655538:FBZ655538 FLT655538:FLV655538 FVP655538:FVR655538 GFL655538:GFN655538 GPH655538:GPJ655538 GZD655538:GZF655538 HIZ655538:HJB655538 HSV655538:HSX655538 ICR655538:ICT655538 IMN655538:IMP655538 IWJ655538:IWL655538 JGF655538:JGH655538 JQB655538:JQD655538 JZX655538:JZZ655538 KJT655538:KJV655538 KTP655538:KTR655538 LDL655538:LDN655538 LNH655538:LNJ655538 LXD655538:LXF655538 MGZ655538:MHB655538 MQV655538:MQX655538 NAR655538:NAT655538 NKN655538:NKP655538 NUJ655538:NUL655538 OEF655538:OEH655538 OOB655538:OOD655538 OXX655538:OXZ655538 PHT655538:PHV655538 PRP655538:PRR655538 QBL655538:QBN655538 QLH655538:QLJ655538 QVD655538:QVF655538 REZ655538:RFB655538 ROV655538:ROX655538 RYR655538:RYT655538 SIN655538:SIP655538 SSJ655538:SSL655538 TCF655538:TCH655538 TMB655538:TMD655538 TVX655538:TVZ655538 UFT655538:UFV655538 UPP655538:UPR655538 UZL655538:UZN655538 VJH655538:VJJ655538 VTD655538:VTF655538 WCZ655538:WDB655538 WMV655538:WMX655538 WWR655538:WWT655538 AJ721074:AL721074 KF721074:KH721074 UB721074:UD721074 ADX721074:ADZ721074 ANT721074:ANV721074 AXP721074:AXR721074 BHL721074:BHN721074 BRH721074:BRJ721074 CBD721074:CBF721074 CKZ721074:CLB721074 CUV721074:CUX721074 DER721074:DET721074 DON721074:DOP721074 DYJ721074:DYL721074 EIF721074:EIH721074 ESB721074:ESD721074 FBX721074:FBZ721074 FLT721074:FLV721074 FVP721074:FVR721074 GFL721074:GFN721074 GPH721074:GPJ721074 GZD721074:GZF721074 HIZ721074:HJB721074 HSV721074:HSX721074 ICR721074:ICT721074 IMN721074:IMP721074 IWJ721074:IWL721074 JGF721074:JGH721074 JQB721074:JQD721074 JZX721074:JZZ721074 KJT721074:KJV721074 KTP721074:KTR721074 LDL721074:LDN721074 LNH721074:LNJ721074 LXD721074:LXF721074 MGZ721074:MHB721074 MQV721074:MQX721074 NAR721074:NAT721074 NKN721074:NKP721074 NUJ721074:NUL721074 OEF721074:OEH721074 OOB721074:OOD721074 OXX721074:OXZ721074 PHT721074:PHV721074 PRP721074:PRR721074 QBL721074:QBN721074 QLH721074:QLJ721074 QVD721074:QVF721074 REZ721074:RFB721074 ROV721074:ROX721074 RYR721074:RYT721074 SIN721074:SIP721074 SSJ721074:SSL721074 TCF721074:TCH721074 TMB721074:TMD721074 TVX721074:TVZ721074 UFT721074:UFV721074 UPP721074:UPR721074 UZL721074:UZN721074 VJH721074:VJJ721074 VTD721074:VTF721074 WCZ721074:WDB721074 WMV721074:WMX721074 WWR721074:WWT721074 AJ786610:AL786610 KF786610:KH786610 UB786610:UD786610 ADX786610:ADZ786610 ANT786610:ANV786610 AXP786610:AXR786610 BHL786610:BHN786610 BRH786610:BRJ786610 CBD786610:CBF786610 CKZ786610:CLB786610 CUV786610:CUX786610 DER786610:DET786610 DON786610:DOP786610 DYJ786610:DYL786610 EIF786610:EIH786610 ESB786610:ESD786610 FBX786610:FBZ786610 FLT786610:FLV786610 FVP786610:FVR786610 GFL786610:GFN786610 GPH786610:GPJ786610 GZD786610:GZF786610 HIZ786610:HJB786610 HSV786610:HSX786610 ICR786610:ICT786610 IMN786610:IMP786610 IWJ786610:IWL786610 JGF786610:JGH786610 JQB786610:JQD786610 JZX786610:JZZ786610 KJT786610:KJV786610 KTP786610:KTR786610 LDL786610:LDN786610 LNH786610:LNJ786610 LXD786610:LXF786610 MGZ786610:MHB786610 MQV786610:MQX786610 NAR786610:NAT786610 NKN786610:NKP786610 NUJ786610:NUL786610 OEF786610:OEH786610 OOB786610:OOD786610 OXX786610:OXZ786610 PHT786610:PHV786610 PRP786610:PRR786610 QBL786610:QBN786610 QLH786610:QLJ786610 QVD786610:QVF786610 REZ786610:RFB786610 ROV786610:ROX786610 RYR786610:RYT786610 SIN786610:SIP786610 SSJ786610:SSL786610 TCF786610:TCH786610 TMB786610:TMD786610 TVX786610:TVZ786610 UFT786610:UFV786610 UPP786610:UPR786610 UZL786610:UZN786610 VJH786610:VJJ786610 VTD786610:VTF786610 WCZ786610:WDB786610 WMV786610:WMX786610 WWR786610:WWT786610 AJ852146:AL852146 KF852146:KH852146 UB852146:UD852146 ADX852146:ADZ852146 ANT852146:ANV852146 AXP852146:AXR852146 BHL852146:BHN852146 BRH852146:BRJ852146 CBD852146:CBF852146 CKZ852146:CLB852146 CUV852146:CUX852146 DER852146:DET852146 DON852146:DOP852146 DYJ852146:DYL852146 EIF852146:EIH852146 ESB852146:ESD852146 FBX852146:FBZ852146 FLT852146:FLV852146 FVP852146:FVR852146 GFL852146:GFN852146 GPH852146:GPJ852146 GZD852146:GZF852146 HIZ852146:HJB852146 HSV852146:HSX852146 ICR852146:ICT852146 IMN852146:IMP852146 IWJ852146:IWL852146 JGF852146:JGH852146 JQB852146:JQD852146 JZX852146:JZZ852146 KJT852146:KJV852146 KTP852146:KTR852146 LDL852146:LDN852146 LNH852146:LNJ852146 LXD852146:LXF852146 MGZ852146:MHB852146 MQV852146:MQX852146 NAR852146:NAT852146 NKN852146:NKP852146 NUJ852146:NUL852146 OEF852146:OEH852146 OOB852146:OOD852146 OXX852146:OXZ852146 PHT852146:PHV852146 PRP852146:PRR852146 QBL852146:QBN852146 QLH852146:QLJ852146 QVD852146:QVF852146 REZ852146:RFB852146 ROV852146:ROX852146 RYR852146:RYT852146 SIN852146:SIP852146 SSJ852146:SSL852146 TCF852146:TCH852146 TMB852146:TMD852146 TVX852146:TVZ852146 UFT852146:UFV852146 UPP852146:UPR852146 UZL852146:UZN852146 VJH852146:VJJ852146 VTD852146:VTF852146 WCZ852146:WDB852146 WMV852146:WMX852146 WWR852146:WWT852146 AJ917682:AL917682 KF917682:KH917682 UB917682:UD917682 ADX917682:ADZ917682 ANT917682:ANV917682 AXP917682:AXR917682 BHL917682:BHN917682 BRH917682:BRJ917682 CBD917682:CBF917682 CKZ917682:CLB917682 CUV917682:CUX917682 DER917682:DET917682 DON917682:DOP917682 DYJ917682:DYL917682 EIF917682:EIH917682 ESB917682:ESD917682 FBX917682:FBZ917682 FLT917682:FLV917682 FVP917682:FVR917682 GFL917682:GFN917682 GPH917682:GPJ917682 GZD917682:GZF917682 HIZ917682:HJB917682 HSV917682:HSX917682 ICR917682:ICT917682 IMN917682:IMP917682 IWJ917682:IWL917682 JGF917682:JGH917682 JQB917682:JQD917682 JZX917682:JZZ917682 KJT917682:KJV917682 KTP917682:KTR917682 LDL917682:LDN917682 LNH917682:LNJ917682 LXD917682:LXF917682 MGZ917682:MHB917682 MQV917682:MQX917682 NAR917682:NAT917682 NKN917682:NKP917682 NUJ917682:NUL917682 OEF917682:OEH917682 OOB917682:OOD917682 OXX917682:OXZ917682 PHT917682:PHV917682 PRP917682:PRR917682 QBL917682:QBN917682 QLH917682:QLJ917682 QVD917682:QVF917682 REZ917682:RFB917682 ROV917682:ROX917682 RYR917682:RYT917682 SIN917682:SIP917682 SSJ917682:SSL917682 TCF917682:TCH917682 TMB917682:TMD917682 TVX917682:TVZ917682 UFT917682:UFV917682 UPP917682:UPR917682 UZL917682:UZN917682 VJH917682:VJJ917682 VTD917682:VTF917682 WCZ917682:WDB917682 WMV917682:WMX917682 WWR917682:WWT917682 AJ983218:AL983218 KF983218:KH983218 UB983218:UD983218 ADX983218:ADZ983218 ANT983218:ANV983218 AXP983218:AXR983218 BHL983218:BHN983218 BRH983218:BRJ983218 CBD983218:CBF983218 CKZ983218:CLB983218 CUV983218:CUX983218 DER983218:DET983218 DON983218:DOP983218 DYJ983218:DYL983218 EIF983218:EIH983218 ESB983218:ESD983218 FBX983218:FBZ983218 FLT983218:FLV983218 FVP983218:FVR983218 GFL983218:GFN983218 GPH983218:GPJ983218 GZD983218:GZF983218 HIZ983218:HJB983218 HSV983218:HSX983218 ICR983218:ICT983218 IMN983218:IMP983218 IWJ983218:IWL983218 JGF983218:JGH983218 JQB983218:JQD983218 JZX983218:JZZ983218 KJT983218:KJV983218 KTP983218:KTR983218 LDL983218:LDN983218 LNH983218:LNJ983218 LXD983218:LXF983218 MGZ983218:MHB983218 MQV983218:MQX983218 NAR983218:NAT983218 NKN983218:NKP983218 NUJ983218:NUL983218 OEF983218:OEH983218 OOB983218:OOD983218 OXX983218:OXZ983218 PHT983218:PHV983218 PRP983218:PRR983218 QBL983218:QBN983218 QLH983218:QLJ983218 QVD983218:QVF983218 REZ983218:RFB983218 ROV983218:ROX983218 RYR983218:RYT983218 SIN983218:SIP983218 SSJ983218:SSL983218 TCF983218:TCH983218 TMB983218:TMD983218 TVX983218:TVZ983218 UFT983218:UFV983218 UPP983218:UPR983218 UZL983218:UZN983218 VJH983218:VJJ983218 VTD983218:VTF983218 WCZ983218:WDB983218 WMV983218:WMX983218 WWR983218:WWT983218 AJ203:AL203 KF203:KH203 UB203:UD203 ADX203:ADZ203 ANT203:ANV203 AXP203:AXR203 BHL203:BHN203 BRH203:BRJ203 CBD203:CBF203 CKZ203:CLB203 CUV203:CUX203 DER203:DET203 DON203:DOP203 DYJ203:DYL203 EIF203:EIH203 ESB203:ESD203 FBX203:FBZ203 FLT203:FLV203 FVP203:FVR203 GFL203:GFN203 GPH203:GPJ203 GZD203:GZF203 HIZ203:HJB203 HSV203:HSX203 ICR203:ICT203 IMN203:IMP203 IWJ203:IWL203 JGF203:JGH203 JQB203:JQD203 JZX203:JZZ203 KJT203:KJV203 KTP203:KTR203 LDL203:LDN203 LNH203:LNJ203 LXD203:LXF203 MGZ203:MHB203 MQV203:MQX203 NAR203:NAT203 NKN203:NKP203 NUJ203:NUL203 OEF203:OEH203 OOB203:OOD203 OXX203:OXZ203 PHT203:PHV203 PRP203:PRR203 QBL203:QBN203 QLH203:QLJ203 QVD203:QVF203 REZ203:RFB203 ROV203:ROX203 RYR203:RYT203 SIN203:SIP203 SSJ203:SSL203 TCF203:TCH203 TMB203:TMD203 TVX203:TVZ203 UFT203:UFV203 UPP203:UPR203 UZL203:UZN203 VJH203:VJJ203 VTD203:VTF203 WCZ203:WDB203 WMV203:WMX203 WWR203:WWT203 AJ65739:AL65739 KF65739:KH65739 UB65739:UD65739 ADX65739:ADZ65739 ANT65739:ANV65739 AXP65739:AXR65739 BHL65739:BHN65739 BRH65739:BRJ65739 CBD65739:CBF65739 CKZ65739:CLB65739 CUV65739:CUX65739 DER65739:DET65739 DON65739:DOP65739 DYJ65739:DYL65739 EIF65739:EIH65739 ESB65739:ESD65739 FBX65739:FBZ65739 FLT65739:FLV65739 FVP65739:FVR65739 GFL65739:GFN65739 GPH65739:GPJ65739 GZD65739:GZF65739 HIZ65739:HJB65739 HSV65739:HSX65739 ICR65739:ICT65739 IMN65739:IMP65739 IWJ65739:IWL65739 JGF65739:JGH65739 JQB65739:JQD65739 JZX65739:JZZ65739 KJT65739:KJV65739 KTP65739:KTR65739 LDL65739:LDN65739 LNH65739:LNJ65739 LXD65739:LXF65739 MGZ65739:MHB65739 MQV65739:MQX65739 NAR65739:NAT65739 NKN65739:NKP65739 NUJ65739:NUL65739 OEF65739:OEH65739 OOB65739:OOD65739 OXX65739:OXZ65739 PHT65739:PHV65739 PRP65739:PRR65739 QBL65739:QBN65739 QLH65739:QLJ65739 QVD65739:QVF65739 REZ65739:RFB65739 ROV65739:ROX65739 RYR65739:RYT65739 SIN65739:SIP65739 SSJ65739:SSL65739 TCF65739:TCH65739 TMB65739:TMD65739 TVX65739:TVZ65739 UFT65739:UFV65739 UPP65739:UPR65739 UZL65739:UZN65739 VJH65739:VJJ65739 VTD65739:VTF65739 WCZ65739:WDB65739 WMV65739:WMX65739 WWR65739:WWT65739 AJ131275:AL131275 KF131275:KH131275 UB131275:UD131275 ADX131275:ADZ131275 ANT131275:ANV131275 AXP131275:AXR131275 BHL131275:BHN131275 BRH131275:BRJ131275 CBD131275:CBF131275 CKZ131275:CLB131275 CUV131275:CUX131275 DER131275:DET131275 DON131275:DOP131275 DYJ131275:DYL131275 EIF131275:EIH131275 ESB131275:ESD131275 FBX131275:FBZ131275 FLT131275:FLV131275 FVP131275:FVR131275 GFL131275:GFN131275 GPH131275:GPJ131275 GZD131275:GZF131275 HIZ131275:HJB131275 HSV131275:HSX131275 ICR131275:ICT131275 IMN131275:IMP131275 IWJ131275:IWL131275 JGF131275:JGH131275 JQB131275:JQD131275 JZX131275:JZZ131275 KJT131275:KJV131275 KTP131275:KTR131275 LDL131275:LDN131275 LNH131275:LNJ131275 LXD131275:LXF131275 MGZ131275:MHB131275 MQV131275:MQX131275 NAR131275:NAT131275 NKN131275:NKP131275 NUJ131275:NUL131275 OEF131275:OEH131275 OOB131275:OOD131275 OXX131275:OXZ131275 PHT131275:PHV131275 PRP131275:PRR131275 QBL131275:QBN131275 QLH131275:QLJ131275 QVD131275:QVF131275 REZ131275:RFB131275 ROV131275:ROX131275 RYR131275:RYT131275 SIN131275:SIP131275 SSJ131275:SSL131275 TCF131275:TCH131275 TMB131275:TMD131275 TVX131275:TVZ131275 UFT131275:UFV131275 UPP131275:UPR131275 UZL131275:UZN131275 VJH131275:VJJ131275 VTD131275:VTF131275 WCZ131275:WDB131275 WMV131275:WMX131275 WWR131275:WWT131275 AJ196811:AL196811 KF196811:KH196811 UB196811:UD196811 ADX196811:ADZ196811 ANT196811:ANV196811 AXP196811:AXR196811 BHL196811:BHN196811 BRH196811:BRJ196811 CBD196811:CBF196811 CKZ196811:CLB196811 CUV196811:CUX196811 DER196811:DET196811 DON196811:DOP196811 DYJ196811:DYL196811 EIF196811:EIH196811 ESB196811:ESD196811 FBX196811:FBZ196811 FLT196811:FLV196811 FVP196811:FVR196811 GFL196811:GFN196811 GPH196811:GPJ196811 GZD196811:GZF196811 HIZ196811:HJB196811 HSV196811:HSX196811 ICR196811:ICT196811 IMN196811:IMP196811 IWJ196811:IWL196811 JGF196811:JGH196811 JQB196811:JQD196811 JZX196811:JZZ196811 KJT196811:KJV196811 KTP196811:KTR196811 LDL196811:LDN196811 LNH196811:LNJ196811 LXD196811:LXF196811 MGZ196811:MHB196811 MQV196811:MQX196811 NAR196811:NAT196811 NKN196811:NKP196811 NUJ196811:NUL196811 OEF196811:OEH196811 OOB196811:OOD196811 OXX196811:OXZ196811 PHT196811:PHV196811 PRP196811:PRR196811 QBL196811:QBN196811 QLH196811:QLJ196811 QVD196811:QVF196811 REZ196811:RFB196811 ROV196811:ROX196811 RYR196811:RYT196811 SIN196811:SIP196811 SSJ196811:SSL196811 TCF196811:TCH196811 TMB196811:TMD196811 TVX196811:TVZ196811 UFT196811:UFV196811 UPP196811:UPR196811 UZL196811:UZN196811 VJH196811:VJJ196811 VTD196811:VTF196811 WCZ196811:WDB196811 WMV196811:WMX196811 WWR196811:WWT196811 AJ262347:AL262347 KF262347:KH262347 UB262347:UD262347 ADX262347:ADZ262347 ANT262347:ANV262347 AXP262347:AXR262347 BHL262347:BHN262347 BRH262347:BRJ262347 CBD262347:CBF262347 CKZ262347:CLB262347 CUV262347:CUX262347 DER262347:DET262347 DON262347:DOP262347 DYJ262347:DYL262347 EIF262347:EIH262347 ESB262347:ESD262347 FBX262347:FBZ262347 FLT262347:FLV262347 FVP262347:FVR262347 GFL262347:GFN262347 GPH262347:GPJ262347 GZD262347:GZF262347 HIZ262347:HJB262347 HSV262347:HSX262347 ICR262347:ICT262347 IMN262347:IMP262347 IWJ262347:IWL262347 JGF262347:JGH262347 JQB262347:JQD262347 JZX262347:JZZ262347 KJT262347:KJV262347 KTP262347:KTR262347 LDL262347:LDN262347 LNH262347:LNJ262347 LXD262347:LXF262347 MGZ262347:MHB262347 MQV262347:MQX262347 NAR262347:NAT262347 NKN262347:NKP262347 NUJ262347:NUL262347 OEF262347:OEH262347 OOB262347:OOD262347 OXX262347:OXZ262347 PHT262347:PHV262347 PRP262347:PRR262347 QBL262347:QBN262347 QLH262347:QLJ262347 QVD262347:QVF262347 REZ262347:RFB262347 ROV262347:ROX262347 RYR262347:RYT262347 SIN262347:SIP262347 SSJ262347:SSL262347 TCF262347:TCH262347 TMB262347:TMD262347 TVX262347:TVZ262347 UFT262347:UFV262347 UPP262347:UPR262347 UZL262347:UZN262347 VJH262347:VJJ262347 VTD262347:VTF262347 WCZ262347:WDB262347 WMV262347:WMX262347 WWR262347:WWT262347 AJ327883:AL327883 KF327883:KH327883 UB327883:UD327883 ADX327883:ADZ327883 ANT327883:ANV327883 AXP327883:AXR327883 BHL327883:BHN327883 BRH327883:BRJ327883 CBD327883:CBF327883 CKZ327883:CLB327883 CUV327883:CUX327883 DER327883:DET327883 DON327883:DOP327883 DYJ327883:DYL327883 EIF327883:EIH327883 ESB327883:ESD327883 FBX327883:FBZ327883 FLT327883:FLV327883 FVP327883:FVR327883 GFL327883:GFN327883 GPH327883:GPJ327883 GZD327883:GZF327883 HIZ327883:HJB327883 HSV327883:HSX327883 ICR327883:ICT327883 IMN327883:IMP327883 IWJ327883:IWL327883 JGF327883:JGH327883 JQB327883:JQD327883 JZX327883:JZZ327883 KJT327883:KJV327883 KTP327883:KTR327883 LDL327883:LDN327883 LNH327883:LNJ327883 LXD327883:LXF327883 MGZ327883:MHB327883 MQV327883:MQX327883 NAR327883:NAT327883 NKN327883:NKP327883 NUJ327883:NUL327883 OEF327883:OEH327883 OOB327883:OOD327883 OXX327883:OXZ327883 PHT327883:PHV327883 PRP327883:PRR327883 QBL327883:QBN327883 QLH327883:QLJ327883 QVD327883:QVF327883 REZ327883:RFB327883 ROV327883:ROX327883 RYR327883:RYT327883 SIN327883:SIP327883 SSJ327883:SSL327883 TCF327883:TCH327883 TMB327883:TMD327883 TVX327883:TVZ327883 UFT327883:UFV327883 UPP327883:UPR327883 UZL327883:UZN327883 VJH327883:VJJ327883 VTD327883:VTF327883 WCZ327883:WDB327883 WMV327883:WMX327883 WWR327883:WWT327883 AJ393419:AL393419 KF393419:KH393419 UB393419:UD393419 ADX393419:ADZ393419 ANT393419:ANV393419 AXP393419:AXR393419 BHL393419:BHN393419 BRH393419:BRJ393419 CBD393419:CBF393419 CKZ393419:CLB393419 CUV393419:CUX393419 DER393419:DET393419 DON393419:DOP393419 DYJ393419:DYL393419 EIF393419:EIH393419 ESB393419:ESD393419 FBX393419:FBZ393419 FLT393419:FLV393419 FVP393419:FVR393419 GFL393419:GFN393419 GPH393419:GPJ393419 GZD393419:GZF393419 HIZ393419:HJB393419 HSV393419:HSX393419 ICR393419:ICT393419 IMN393419:IMP393419 IWJ393419:IWL393419 JGF393419:JGH393419 JQB393419:JQD393419 JZX393419:JZZ393419 KJT393419:KJV393419 KTP393419:KTR393419 LDL393419:LDN393419 LNH393419:LNJ393419 LXD393419:LXF393419 MGZ393419:MHB393419 MQV393419:MQX393419 NAR393419:NAT393419 NKN393419:NKP393419 NUJ393419:NUL393419 OEF393419:OEH393419 OOB393419:OOD393419 OXX393419:OXZ393419 PHT393419:PHV393419 PRP393419:PRR393419 QBL393419:QBN393419 QLH393419:QLJ393419 QVD393419:QVF393419 REZ393419:RFB393419 ROV393419:ROX393419 RYR393419:RYT393419 SIN393419:SIP393419 SSJ393419:SSL393419 TCF393419:TCH393419 TMB393419:TMD393419 TVX393419:TVZ393419 UFT393419:UFV393419 UPP393419:UPR393419 UZL393419:UZN393419 VJH393419:VJJ393419 VTD393419:VTF393419 WCZ393419:WDB393419 WMV393419:WMX393419 WWR393419:WWT393419 AJ458955:AL458955 KF458955:KH458955 UB458955:UD458955 ADX458955:ADZ458955 ANT458955:ANV458955 AXP458955:AXR458955 BHL458955:BHN458955 BRH458955:BRJ458955 CBD458955:CBF458955 CKZ458955:CLB458955 CUV458955:CUX458955 DER458955:DET458955 DON458955:DOP458955 DYJ458955:DYL458955 EIF458955:EIH458955 ESB458955:ESD458955 FBX458955:FBZ458955 FLT458955:FLV458955 FVP458955:FVR458955 GFL458955:GFN458955 GPH458955:GPJ458955 GZD458955:GZF458955 HIZ458955:HJB458955 HSV458955:HSX458955 ICR458955:ICT458955 IMN458955:IMP458955 IWJ458955:IWL458955 JGF458955:JGH458955 JQB458955:JQD458955 JZX458955:JZZ458955 KJT458955:KJV458955 KTP458955:KTR458955 LDL458955:LDN458955 LNH458955:LNJ458955 LXD458955:LXF458955 MGZ458955:MHB458955 MQV458955:MQX458955 NAR458955:NAT458955 NKN458955:NKP458955 NUJ458955:NUL458955 OEF458955:OEH458955 OOB458955:OOD458955 OXX458955:OXZ458955 PHT458955:PHV458955 PRP458955:PRR458955 QBL458955:QBN458955 QLH458955:QLJ458955 QVD458955:QVF458955 REZ458955:RFB458955 ROV458955:ROX458955 RYR458955:RYT458955 SIN458955:SIP458955 SSJ458955:SSL458955 TCF458955:TCH458955 TMB458955:TMD458955 TVX458955:TVZ458955 UFT458955:UFV458955 UPP458955:UPR458955 UZL458955:UZN458955 VJH458955:VJJ458955 VTD458955:VTF458955 WCZ458955:WDB458955 WMV458955:WMX458955 WWR458955:WWT458955 AJ524491:AL524491 KF524491:KH524491 UB524491:UD524491 ADX524491:ADZ524491 ANT524491:ANV524491 AXP524491:AXR524491 BHL524491:BHN524491 BRH524491:BRJ524491 CBD524491:CBF524491 CKZ524491:CLB524491 CUV524491:CUX524491 DER524491:DET524491 DON524491:DOP524491 DYJ524491:DYL524491 EIF524491:EIH524491 ESB524491:ESD524491 FBX524491:FBZ524491 FLT524491:FLV524491 FVP524491:FVR524491 GFL524491:GFN524491 GPH524491:GPJ524491 GZD524491:GZF524491 HIZ524491:HJB524491 HSV524491:HSX524491 ICR524491:ICT524491 IMN524491:IMP524491 IWJ524491:IWL524491 JGF524491:JGH524491 JQB524491:JQD524491 JZX524491:JZZ524491 KJT524491:KJV524491 KTP524491:KTR524491 LDL524491:LDN524491 LNH524491:LNJ524491 LXD524491:LXF524491 MGZ524491:MHB524491 MQV524491:MQX524491 NAR524491:NAT524491 NKN524491:NKP524491 NUJ524491:NUL524491 OEF524491:OEH524491 OOB524491:OOD524491 OXX524491:OXZ524491 PHT524491:PHV524491 PRP524491:PRR524491 QBL524491:QBN524491 QLH524491:QLJ524491 QVD524491:QVF524491 REZ524491:RFB524491 ROV524491:ROX524491 RYR524491:RYT524491 SIN524491:SIP524491 SSJ524491:SSL524491 TCF524491:TCH524491 TMB524491:TMD524491 TVX524491:TVZ524491 UFT524491:UFV524491 UPP524491:UPR524491 UZL524491:UZN524491 VJH524491:VJJ524491 VTD524491:VTF524491 WCZ524491:WDB524491 WMV524491:WMX524491 WWR524491:WWT524491 AJ590027:AL590027 KF590027:KH590027 UB590027:UD590027 ADX590027:ADZ590027 ANT590027:ANV590027 AXP590027:AXR590027 BHL590027:BHN590027 BRH590027:BRJ590027 CBD590027:CBF590027 CKZ590027:CLB590027 CUV590027:CUX590027 DER590027:DET590027 DON590027:DOP590027 DYJ590027:DYL590027 EIF590027:EIH590027 ESB590027:ESD590027 FBX590027:FBZ590027 FLT590027:FLV590027 FVP590027:FVR590027 GFL590027:GFN590027 GPH590027:GPJ590027 GZD590027:GZF590027 HIZ590027:HJB590027 HSV590027:HSX590027 ICR590027:ICT590027 IMN590027:IMP590027 IWJ590027:IWL590027 JGF590027:JGH590027 JQB590027:JQD590027 JZX590027:JZZ590027 KJT590027:KJV590027 KTP590027:KTR590027 LDL590027:LDN590027 LNH590027:LNJ590027 LXD590027:LXF590027 MGZ590027:MHB590027 MQV590027:MQX590027 NAR590027:NAT590027 NKN590027:NKP590027 NUJ590027:NUL590027 OEF590027:OEH590027 OOB590027:OOD590027 OXX590027:OXZ590027 PHT590027:PHV590027 PRP590027:PRR590027 QBL590027:QBN590027 QLH590027:QLJ590027 QVD590027:QVF590027 REZ590027:RFB590027 ROV590027:ROX590027 RYR590027:RYT590027 SIN590027:SIP590027 SSJ590027:SSL590027 TCF590027:TCH590027 TMB590027:TMD590027 TVX590027:TVZ590027 UFT590027:UFV590027 UPP590027:UPR590027 UZL590027:UZN590027 VJH590027:VJJ590027 VTD590027:VTF590027 WCZ590027:WDB590027 WMV590027:WMX590027 WWR590027:WWT590027 AJ655563:AL655563 KF655563:KH655563 UB655563:UD655563 ADX655563:ADZ655563 ANT655563:ANV655563 AXP655563:AXR655563 BHL655563:BHN655563 BRH655563:BRJ655563 CBD655563:CBF655563 CKZ655563:CLB655563 CUV655563:CUX655563 DER655563:DET655563 DON655563:DOP655563 DYJ655563:DYL655563 EIF655563:EIH655563 ESB655563:ESD655563 FBX655563:FBZ655563 FLT655563:FLV655563 FVP655563:FVR655563 GFL655563:GFN655563 GPH655563:GPJ655563 GZD655563:GZF655563 HIZ655563:HJB655563 HSV655563:HSX655563 ICR655563:ICT655563 IMN655563:IMP655563 IWJ655563:IWL655563 JGF655563:JGH655563 JQB655563:JQD655563 JZX655563:JZZ655563 KJT655563:KJV655563 KTP655563:KTR655563 LDL655563:LDN655563 LNH655563:LNJ655563 LXD655563:LXF655563 MGZ655563:MHB655563 MQV655563:MQX655563 NAR655563:NAT655563 NKN655563:NKP655563 NUJ655563:NUL655563 OEF655563:OEH655563 OOB655563:OOD655563 OXX655563:OXZ655563 PHT655563:PHV655563 PRP655563:PRR655563 QBL655563:QBN655563 QLH655563:QLJ655563 QVD655563:QVF655563 REZ655563:RFB655563 ROV655563:ROX655563 RYR655563:RYT655563 SIN655563:SIP655563 SSJ655563:SSL655563 TCF655563:TCH655563 TMB655563:TMD655563 TVX655563:TVZ655563 UFT655563:UFV655563 UPP655563:UPR655563 UZL655563:UZN655563 VJH655563:VJJ655563 VTD655563:VTF655563 WCZ655563:WDB655563 WMV655563:WMX655563 WWR655563:WWT655563 AJ721099:AL721099 KF721099:KH721099 UB721099:UD721099 ADX721099:ADZ721099 ANT721099:ANV721099 AXP721099:AXR721099 BHL721099:BHN721099 BRH721099:BRJ721099 CBD721099:CBF721099 CKZ721099:CLB721099 CUV721099:CUX721099 DER721099:DET721099 DON721099:DOP721099 DYJ721099:DYL721099 EIF721099:EIH721099 ESB721099:ESD721099 FBX721099:FBZ721099 FLT721099:FLV721099 FVP721099:FVR721099 GFL721099:GFN721099 GPH721099:GPJ721099 GZD721099:GZF721099 HIZ721099:HJB721099 HSV721099:HSX721099 ICR721099:ICT721099 IMN721099:IMP721099 IWJ721099:IWL721099 JGF721099:JGH721099 JQB721099:JQD721099 JZX721099:JZZ721099 KJT721099:KJV721099 KTP721099:KTR721099 LDL721099:LDN721099 LNH721099:LNJ721099 LXD721099:LXF721099 MGZ721099:MHB721099 MQV721099:MQX721099 NAR721099:NAT721099 NKN721099:NKP721099 NUJ721099:NUL721099 OEF721099:OEH721099 OOB721099:OOD721099 OXX721099:OXZ721099 PHT721099:PHV721099 PRP721099:PRR721099 QBL721099:QBN721099 QLH721099:QLJ721099 QVD721099:QVF721099 REZ721099:RFB721099 ROV721099:ROX721099 RYR721099:RYT721099 SIN721099:SIP721099 SSJ721099:SSL721099 TCF721099:TCH721099 TMB721099:TMD721099 TVX721099:TVZ721099 UFT721099:UFV721099 UPP721099:UPR721099 UZL721099:UZN721099 VJH721099:VJJ721099 VTD721099:VTF721099 WCZ721099:WDB721099 WMV721099:WMX721099 WWR721099:WWT721099 AJ786635:AL786635 KF786635:KH786635 UB786635:UD786635 ADX786635:ADZ786635 ANT786635:ANV786635 AXP786635:AXR786635 BHL786635:BHN786635 BRH786635:BRJ786635 CBD786635:CBF786635 CKZ786635:CLB786635 CUV786635:CUX786635 DER786635:DET786635 DON786635:DOP786635 DYJ786635:DYL786635 EIF786635:EIH786635 ESB786635:ESD786635 FBX786635:FBZ786635 FLT786635:FLV786635 FVP786635:FVR786635 GFL786635:GFN786635 GPH786635:GPJ786635 GZD786635:GZF786635 HIZ786635:HJB786635 HSV786635:HSX786635 ICR786635:ICT786635 IMN786635:IMP786635 IWJ786635:IWL786635 JGF786635:JGH786635 JQB786635:JQD786635 JZX786635:JZZ786635 KJT786635:KJV786635 KTP786635:KTR786635 LDL786635:LDN786635 LNH786635:LNJ786635 LXD786635:LXF786635 MGZ786635:MHB786635 MQV786635:MQX786635 NAR786635:NAT786635 NKN786635:NKP786635 NUJ786635:NUL786635 OEF786635:OEH786635 OOB786635:OOD786635 OXX786635:OXZ786635 PHT786635:PHV786635 PRP786635:PRR786635 QBL786635:QBN786635 QLH786635:QLJ786635 QVD786635:QVF786635 REZ786635:RFB786635 ROV786635:ROX786635 RYR786635:RYT786635 SIN786635:SIP786635 SSJ786635:SSL786635 TCF786635:TCH786635 TMB786635:TMD786635 TVX786635:TVZ786635 UFT786635:UFV786635 UPP786635:UPR786635 UZL786635:UZN786635 VJH786635:VJJ786635 VTD786635:VTF786635 WCZ786635:WDB786635 WMV786635:WMX786635 WWR786635:WWT786635 AJ852171:AL852171 KF852171:KH852171 UB852171:UD852171 ADX852171:ADZ852171 ANT852171:ANV852171 AXP852171:AXR852171 BHL852171:BHN852171 BRH852171:BRJ852171 CBD852171:CBF852171 CKZ852171:CLB852171 CUV852171:CUX852171 DER852171:DET852171 DON852171:DOP852171 DYJ852171:DYL852171 EIF852171:EIH852171 ESB852171:ESD852171 FBX852171:FBZ852171 FLT852171:FLV852171 FVP852171:FVR852171 GFL852171:GFN852171 GPH852171:GPJ852171 GZD852171:GZF852171 HIZ852171:HJB852171 HSV852171:HSX852171 ICR852171:ICT852171 IMN852171:IMP852171 IWJ852171:IWL852171 JGF852171:JGH852171 JQB852171:JQD852171 JZX852171:JZZ852171 KJT852171:KJV852171 KTP852171:KTR852171 LDL852171:LDN852171 LNH852171:LNJ852171 LXD852171:LXF852171 MGZ852171:MHB852171 MQV852171:MQX852171 NAR852171:NAT852171 NKN852171:NKP852171 NUJ852171:NUL852171 OEF852171:OEH852171 OOB852171:OOD852171 OXX852171:OXZ852171 PHT852171:PHV852171 PRP852171:PRR852171 QBL852171:QBN852171 QLH852171:QLJ852171 QVD852171:QVF852171 REZ852171:RFB852171 ROV852171:ROX852171 RYR852171:RYT852171 SIN852171:SIP852171 SSJ852171:SSL852171 TCF852171:TCH852171 TMB852171:TMD852171 TVX852171:TVZ852171 UFT852171:UFV852171 UPP852171:UPR852171 UZL852171:UZN852171 VJH852171:VJJ852171 VTD852171:VTF852171 WCZ852171:WDB852171 WMV852171:WMX852171 WWR852171:WWT852171 AJ917707:AL917707 KF917707:KH917707 UB917707:UD917707 ADX917707:ADZ917707 ANT917707:ANV917707 AXP917707:AXR917707 BHL917707:BHN917707 BRH917707:BRJ917707 CBD917707:CBF917707 CKZ917707:CLB917707 CUV917707:CUX917707 DER917707:DET917707 DON917707:DOP917707 DYJ917707:DYL917707 EIF917707:EIH917707 ESB917707:ESD917707 FBX917707:FBZ917707 FLT917707:FLV917707 FVP917707:FVR917707 GFL917707:GFN917707 GPH917707:GPJ917707 GZD917707:GZF917707 HIZ917707:HJB917707 HSV917707:HSX917707 ICR917707:ICT917707 IMN917707:IMP917707 IWJ917707:IWL917707 JGF917707:JGH917707 JQB917707:JQD917707 JZX917707:JZZ917707 KJT917707:KJV917707 KTP917707:KTR917707 LDL917707:LDN917707 LNH917707:LNJ917707 LXD917707:LXF917707 MGZ917707:MHB917707 MQV917707:MQX917707 NAR917707:NAT917707 NKN917707:NKP917707 NUJ917707:NUL917707 OEF917707:OEH917707 OOB917707:OOD917707 OXX917707:OXZ917707 PHT917707:PHV917707 PRP917707:PRR917707 QBL917707:QBN917707 QLH917707:QLJ917707 QVD917707:QVF917707 REZ917707:RFB917707 ROV917707:ROX917707 RYR917707:RYT917707 SIN917707:SIP917707 SSJ917707:SSL917707 TCF917707:TCH917707 TMB917707:TMD917707 TVX917707:TVZ917707 UFT917707:UFV917707 UPP917707:UPR917707 UZL917707:UZN917707 VJH917707:VJJ917707 VTD917707:VTF917707 WCZ917707:WDB917707 WMV917707:WMX917707 WWR917707:WWT917707 AJ983243:AL983243 KF983243:KH983243 UB983243:UD983243 ADX983243:ADZ983243 ANT983243:ANV983243 AXP983243:AXR983243 BHL983243:BHN983243 BRH983243:BRJ983243 CBD983243:CBF983243 CKZ983243:CLB983243 CUV983243:CUX983243 DER983243:DET983243 DON983243:DOP983243 DYJ983243:DYL983243 EIF983243:EIH983243 ESB983243:ESD983243 FBX983243:FBZ983243 FLT983243:FLV983243 FVP983243:FVR983243 GFL983243:GFN983243 GPH983243:GPJ983243 GZD983243:GZF983243 HIZ983243:HJB983243 HSV983243:HSX983243 ICR983243:ICT983243 IMN983243:IMP983243 IWJ983243:IWL983243 JGF983243:JGH983243 JQB983243:JQD983243 JZX983243:JZZ983243 KJT983243:KJV983243 KTP983243:KTR983243 LDL983243:LDN983243 LNH983243:LNJ983243 LXD983243:LXF983243 MGZ983243:MHB983243 MQV983243:MQX983243 NAR983243:NAT983243 NKN983243:NKP983243 NUJ983243:NUL983243 OEF983243:OEH983243 OOB983243:OOD983243 OXX983243:OXZ983243 PHT983243:PHV983243 PRP983243:PRR983243 QBL983243:QBN983243 QLH983243:QLJ983243 QVD983243:QVF983243 REZ983243:RFB983243 ROV983243:ROX983243 RYR983243:RYT983243 SIN983243:SIP983243 SSJ983243:SSL983243 TCF983243:TCH983243 TMB983243:TMD983243 TVX983243:TVZ983243 UFT983243:UFV983243 UPP983243:UPR983243 UZL983243:UZN983243 VJH983243:VJJ983243 VTD983243:VTF983243 WCZ983243:WDB983243 WMV983243:WMX983243 WWR983243:WWT983243 AJ228:AL228 KF228:KH228 UB228:UD228 ADX228:ADZ228 ANT228:ANV228 AXP228:AXR228 BHL228:BHN228 BRH228:BRJ228 CBD228:CBF228 CKZ228:CLB228 CUV228:CUX228 DER228:DET228 DON228:DOP228 DYJ228:DYL228 EIF228:EIH228 ESB228:ESD228 FBX228:FBZ228 FLT228:FLV228 FVP228:FVR228 GFL228:GFN228 GPH228:GPJ228 GZD228:GZF228 HIZ228:HJB228 HSV228:HSX228 ICR228:ICT228 IMN228:IMP228 IWJ228:IWL228 JGF228:JGH228 JQB228:JQD228 JZX228:JZZ228 KJT228:KJV228 KTP228:KTR228 LDL228:LDN228 LNH228:LNJ228 LXD228:LXF228 MGZ228:MHB228 MQV228:MQX228 NAR228:NAT228 NKN228:NKP228 NUJ228:NUL228 OEF228:OEH228 OOB228:OOD228 OXX228:OXZ228 PHT228:PHV228 PRP228:PRR228 QBL228:QBN228 QLH228:QLJ228 QVD228:QVF228 REZ228:RFB228 ROV228:ROX228 RYR228:RYT228 SIN228:SIP228 SSJ228:SSL228 TCF228:TCH228 TMB228:TMD228 TVX228:TVZ228 UFT228:UFV228 UPP228:UPR228 UZL228:UZN228 VJH228:VJJ228 VTD228:VTF228 WCZ228:WDB228 WMV228:WMX228 WWR228:WWT228 AJ65764:AL65764 KF65764:KH65764 UB65764:UD65764 ADX65764:ADZ65764 ANT65764:ANV65764 AXP65764:AXR65764 BHL65764:BHN65764 BRH65764:BRJ65764 CBD65764:CBF65764 CKZ65764:CLB65764 CUV65764:CUX65764 DER65764:DET65764 DON65764:DOP65764 DYJ65764:DYL65764 EIF65764:EIH65764 ESB65764:ESD65764 FBX65764:FBZ65764 FLT65764:FLV65764 FVP65764:FVR65764 GFL65764:GFN65764 GPH65764:GPJ65764 GZD65764:GZF65764 HIZ65764:HJB65764 HSV65764:HSX65764 ICR65764:ICT65764 IMN65764:IMP65764 IWJ65764:IWL65764 JGF65764:JGH65764 JQB65764:JQD65764 JZX65764:JZZ65764 KJT65764:KJV65764 KTP65764:KTR65764 LDL65764:LDN65764 LNH65764:LNJ65764 LXD65764:LXF65764 MGZ65764:MHB65764 MQV65764:MQX65764 NAR65764:NAT65764 NKN65764:NKP65764 NUJ65764:NUL65764 OEF65764:OEH65764 OOB65764:OOD65764 OXX65764:OXZ65764 PHT65764:PHV65764 PRP65764:PRR65764 QBL65764:QBN65764 QLH65764:QLJ65764 QVD65764:QVF65764 REZ65764:RFB65764 ROV65764:ROX65764 RYR65764:RYT65764 SIN65764:SIP65764 SSJ65764:SSL65764 TCF65764:TCH65764 TMB65764:TMD65764 TVX65764:TVZ65764 UFT65764:UFV65764 UPP65764:UPR65764 UZL65764:UZN65764 VJH65764:VJJ65764 VTD65764:VTF65764 WCZ65764:WDB65764 WMV65764:WMX65764 WWR65764:WWT65764 AJ131300:AL131300 KF131300:KH131300 UB131300:UD131300 ADX131300:ADZ131300 ANT131300:ANV131300 AXP131300:AXR131300 BHL131300:BHN131300 BRH131300:BRJ131300 CBD131300:CBF131300 CKZ131300:CLB131300 CUV131300:CUX131300 DER131300:DET131300 DON131300:DOP131300 DYJ131300:DYL131300 EIF131300:EIH131300 ESB131300:ESD131300 FBX131300:FBZ131300 FLT131300:FLV131300 FVP131300:FVR131300 GFL131300:GFN131300 GPH131300:GPJ131300 GZD131300:GZF131300 HIZ131300:HJB131300 HSV131300:HSX131300 ICR131300:ICT131300 IMN131300:IMP131300 IWJ131300:IWL131300 JGF131300:JGH131300 JQB131300:JQD131300 JZX131300:JZZ131300 KJT131300:KJV131300 KTP131300:KTR131300 LDL131300:LDN131300 LNH131300:LNJ131300 LXD131300:LXF131300 MGZ131300:MHB131300 MQV131300:MQX131300 NAR131300:NAT131300 NKN131300:NKP131300 NUJ131300:NUL131300 OEF131300:OEH131300 OOB131300:OOD131300 OXX131300:OXZ131300 PHT131300:PHV131300 PRP131300:PRR131300 QBL131300:QBN131300 QLH131300:QLJ131300 QVD131300:QVF131300 REZ131300:RFB131300 ROV131300:ROX131300 RYR131300:RYT131300 SIN131300:SIP131300 SSJ131300:SSL131300 TCF131300:TCH131300 TMB131300:TMD131300 TVX131300:TVZ131300 UFT131300:UFV131300 UPP131300:UPR131300 UZL131300:UZN131300 VJH131300:VJJ131300 VTD131300:VTF131300 WCZ131300:WDB131300 WMV131300:WMX131300 WWR131300:WWT131300 AJ196836:AL196836 KF196836:KH196836 UB196836:UD196836 ADX196836:ADZ196836 ANT196836:ANV196836 AXP196836:AXR196836 BHL196836:BHN196836 BRH196836:BRJ196836 CBD196836:CBF196836 CKZ196836:CLB196836 CUV196836:CUX196836 DER196836:DET196836 DON196836:DOP196836 DYJ196836:DYL196836 EIF196836:EIH196836 ESB196836:ESD196836 FBX196836:FBZ196836 FLT196836:FLV196836 FVP196836:FVR196836 GFL196836:GFN196836 GPH196836:GPJ196836 GZD196836:GZF196836 HIZ196836:HJB196836 HSV196836:HSX196836 ICR196836:ICT196836 IMN196836:IMP196836 IWJ196836:IWL196836 JGF196836:JGH196836 JQB196836:JQD196836 JZX196836:JZZ196836 KJT196836:KJV196836 KTP196836:KTR196836 LDL196836:LDN196836 LNH196836:LNJ196836 LXD196836:LXF196836 MGZ196836:MHB196836 MQV196836:MQX196836 NAR196836:NAT196836 NKN196836:NKP196836 NUJ196836:NUL196836 OEF196836:OEH196836 OOB196836:OOD196836 OXX196836:OXZ196836 PHT196836:PHV196836 PRP196836:PRR196836 QBL196836:QBN196836 QLH196836:QLJ196836 QVD196836:QVF196836 REZ196836:RFB196836 ROV196836:ROX196836 RYR196836:RYT196836 SIN196836:SIP196836 SSJ196836:SSL196836 TCF196836:TCH196836 TMB196836:TMD196836 TVX196836:TVZ196836 UFT196836:UFV196836 UPP196836:UPR196836 UZL196836:UZN196836 VJH196836:VJJ196836 VTD196836:VTF196836 WCZ196836:WDB196836 WMV196836:WMX196836 WWR196836:WWT196836 AJ262372:AL262372 KF262372:KH262372 UB262372:UD262372 ADX262372:ADZ262372 ANT262372:ANV262372 AXP262372:AXR262372 BHL262372:BHN262372 BRH262372:BRJ262372 CBD262372:CBF262372 CKZ262372:CLB262372 CUV262372:CUX262372 DER262372:DET262372 DON262372:DOP262372 DYJ262372:DYL262372 EIF262372:EIH262372 ESB262372:ESD262372 FBX262372:FBZ262372 FLT262372:FLV262372 FVP262372:FVR262372 GFL262372:GFN262372 GPH262372:GPJ262372 GZD262372:GZF262372 HIZ262372:HJB262372 HSV262372:HSX262372 ICR262372:ICT262372 IMN262372:IMP262372 IWJ262372:IWL262372 JGF262372:JGH262372 JQB262372:JQD262372 JZX262372:JZZ262372 KJT262372:KJV262372 KTP262372:KTR262372 LDL262372:LDN262372 LNH262372:LNJ262372 LXD262372:LXF262372 MGZ262372:MHB262372 MQV262372:MQX262372 NAR262372:NAT262372 NKN262372:NKP262372 NUJ262372:NUL262372 OEF262372:OEH262372 OOB262372:OOD262372 OXX262372:OXZ262372 PHT262372:PHV262372 PRP262372:PRR262372 QBL262372:QBN262372 QLH262372:QLJ262372 QVD262372:QVF262372 REZ262372:RFB262372 ROV262372:ROX262372 RYR262372:RYT262372 SIN262372:SIP262372 SSJ262372:SSL262372 TCF262372:TCH262372 TMB262372:TMD262372 TVX262372:TVZ262372 UFT262372:UFV262372 UPP262372:UPR262372 UZL262372:UZN262372 VJH262372:VJJ262372 VTD262372:VTF262372 WCZ262372:WDB262372 WMV262372:WMX262372 WWR262372:WWT262372 AJ327908:AL327908 KF327908:KH327908 UB327908:UD327908 ADX327908:ADZ327908 ANT327908:ANV327908 AXP327908:AXR327908 BHL327908:BHN327908 BRH327908:BRJ327908 CBD327908:CBF327908 CKZ327908:CLB327908 CUV327908:CUX327908 DER327908:DET327908 DON327908:DOP327908 DYJ327908:DYL327908 EIF327908:EIH327908 ESB327908:ESD327908 FBX327908:FBZ327908 FLT327908:FLV327908 FVP327908:FVR327908 GFL327908:GFN327908 GPH327908:GPJ327908 GZD327908:GZF327908 HIZ327908:HJB327908 HSV327908:HSX327908 ICR327908:ICT327908 IMN327908:IMP327908 IWJ327908:IWL327908 JGF327908:JGH327908 JQB327908:JQD327908 JZX327908:JZZ327908 KJT327908:KJV327908 KTP327908:KTR327908 LDL327908:LDN327908 LNH327908:LNJ327908 LXD327908:LXF327908 MGZ327908:MHB327908 MQV327908:MQX327908 NAR327908:NAT327908 NKN327908:NKP327908 NUJ327908:NUL327908 OEF327908:OEH327908 OOB327908:OOD327908 OXX327908:OXZ327908 PHT327908:PHV327908 PRP327908:PRR327908 QBL327908:QBN327908 QLH327908:QLJ327908 QVD327908:QVF327908 REZ327908:RFB327908 ROV327908:ROX327908 RYR327908:RYT327908 SIN327908:SIP327908 SSJ327908:SSL327908 TCF327908:TCH327908 TMB327908:TMD327908 TVX327908:TVZ327908 UFT327908:UFV327908 UPP327908:UPR327908 UZL327908:UZN327908 VJH327908:VJJ327908 VTD327908:VTF327908 WCZ327908:WDB327908 WMV327908:WMX327908 WWR327908:WWT327908 AJ393444:AL393444 KF393444:KH393444 UB393444:UD393444 ADX393444:ADZ393444 ANT393444:ANV393444 AXP393444:AXR393444 BHL393444:BHN393444 BRH393444:BRJ393444 CBD393444:CBF393444 CKZ393444:CLB393444 CUV393444:CUX393444 DER393444:DET393444 DON393444:DOP393444 DYJ393444:DYL393444 EIF393444:EIH393444 ESB393444:ESD393444 FBX393444:FBZ393444 FLT393444:FLV393444 FVP393444:FVR393444 GFL393444:GFN393444 GPH393444:GPJ393444 GZD393444:GZF393444 HIZ393444:HJB393444 HSV393444:HSX393444 ICR393444:ICT393444 IMN393444:IMP393444 IWJ393444:IWL393444 JGF393444:JGH393444 JQB393444:JQD393444 JZX393444:JZZ393444 KJT393444:KJV393444 KTP393444:KTR393444 LDL393444:LDN393444 LNH393444:LNJ393444 LXD393444:LXF393444 MGZ393444:MHB393444 MQV393444:MQX393444 NAR393444:NAT393444 NKN393444:NKP393444 NUJ393444:NUL393444 OEF393444:OEH393444 OOB393444:OOD393444 OXX393444:OXZ393444 PHT393444:PHV393444 PRP393444:PRR393444 QBL393444:QBN393444 QLH393444:QLJ393444 QVD393444:QVF393444 REZ393444:RFB393444 ROV393444:ROX393444 RYR393444:RYT393444 SIN393444:SIP393444 SSJ393444:SSL393444 TCF393444:TCH393444 TMB393444:TMD393444 TVX393444:TVZ393444 UFT393444:UFV393444 UPP393444:UPR393444 UZL393444:UZN393444 VJH393444:VJJ393444 VTD393444:VTF393444 WCZ393444:WDB393444 WMV393444:WMX393444 WWR393444:WWT393444 AJ458980:AL458980 KF458980:KH458980 UB458980:UD458980 ADX458980:ADZ458980 ANT458980:ANV458980 AXP458980:AXR458980 BHL458980:BHN458980 BRH458980:BRJ458980 CBD458980:CBF458980 CKZ458980:CLB458980 CUV458980:CUX458980 DER458980:DET458980 DON458980:DOP458980 DYJ458980:DYL458980 EIF458980:EIH458980 ESB458980:ESD458980 FBX458980:FBZ458980 FLT458980:FLV458980 FVP458980:FVR458980 GFL458980:GFN458980 GPH458980:GPJ458980 GZD458980:GZF458980 HIZ458980:HJB458980 HSV458980:HSX458980 ICR458980:ICT458980 IMN458980:IMP458980 IWJ458980:IWL458980 JGF458980:JGH458980 JQB458980:JQD458980 JZX458980:JZZ458980 KJT458980:KJV458980 KTP458980:KTR458980 LDL458980:LDN458980 LNH458980:LNJ458980 LXD458980:LXF458980 MGZ458980:MHB458980 MQV458980:MQX458980 NAR458980:NAT458980 NKN458980:NKP458980 NUJ458980:NUL458980 OEF458980:OEH458980 OOB458980:OOD458980 OXX458980:OXZ458980 PHT458980:PHV458980 PRP458980:PRR458980 QBL458980:QBN458980 QLH458980:QLJ458980 QVD458980:QVF458980 REZ458980:RFB458980 ROV458980:ROX458980 RYR458980:RYT458980 SIN458980:SIP458980 SSJ458980:SSL458980 TCF458980:TCH458980 TMB458980:TMD458980 TVX458980:TVZ458980 UFT458980:UFV458980 UPP458980:UPR458980 UZL458980:UZN458980 VJH458980:VJJ458980 VTD458980:VTF458980 WCZ458980:WDB458980 WMV458980:WMX458980 WWR458980:WWT458980 AJ524516:AL524516 KF524516:KH524516 UB524516:UD524516 ADX524516:ADZ524516 ANT524516:ANV524516 AXP524516:AXR524516 BHL524516:BHN524516 BRH524516:BRJ524516 CBD524516:CBF524516 CKZ524516:CLB524516 CUV524516:CUX524516 DER524516:DET524516 DON524516:DOP524516 DYJ524516:DYL524516 EIF524516:EIH524516 ESB524516:ESD524516 FBX524516:FBZ524516 FLT524516:FLV524516 FVP524516:FVR524516 GFL524516:GFN524516 GPH524516:GPJ524516 GZD524516:GZF524516 HIZ524516:HJB524516 HSV524516:HSX524516 ICR524516:ICT524516 IMN524516:IMP524516 IWJ524516:IWL524516 JGF524516:JGH524516 JQB524516:JQD524516 JZX524516:JZZ524516 KJT524516:KJV524516 KTP524516:KTR524516 LDL524516:LDN524516 LNH524516:LNJ524516 LXD524516:LXF524516 MGZ524516:MHB524516 MQV524516:MQX524516 NAR524516:NAT524516 NKN524516:NKP524516 NUJ524516:NUL524516 OEF524516:OEH524516 OOB524516:OOD524516 OXX524516:OXZ524516 PHT524516:PHV524516 PRP524516:PRR524516 QBL524516:QBN524516 QLH524516:QLJ524516 QVD524516:QVF524516 REZ524516:RFB524516 ROV524516:ROX524516 RYR524516:RYT524516 SIN524516:SIP524516 SSJ524516:SSL524516 TCF524516:TCH524516 TMB524516:TMD524516 TVX524516:TVZ524516 UFT524516:UFV524516 UPP524516:UPR524516 UZL524516:UZN524516 VJH524516:VJJ524516 VTD524516:VTF524516 WCZ524516:WDB524516 WMV524516:WMX524516 WWR524516:WWT524516 AJ590052:AL590052 KF590052:KH590052 UB590052:UD590052 ADX590052:ADZ590052 ANT590052:ANV590052 AXP590052:AXR590052 BHL590052:BHN590052 BRH590052:BRJ590052 CBD590052:CBF590052 CKZ590052:CLB590052 CUV590052:CUX590052 DER590052:DET590052 DON590052:DOP590052 DYJ590052:DYL590052 EIF590052:EIH590052 ESB590052:ESD590052 FBX590052:FBZ590052 FLT590052:FLV590052 FVP590052:FVR590052 GFL590052:GFN590052 GPH590052:GPJ590052 GZD590052:GZF590052 HIZ590052:HJB590052 HSV590052:HSX590052 ICR590052:ICT590052 IMN590052:IMP590052 IWJ590052:IWL590052 JGF590052:JGH590052 JQB590052:JQD590052 JZX590052:JZZ590052 KJT590052:KJV590052 KTP590052:KTR590052 LDL590052:LDN590052 LNH590052:LNJ590052 LXD590052:LXF590052 MGZ590052:MHB590052 MQV590052:MQX590052 NAR590052:NAT590052 NKN590052:NKP590052 NUJ590052:NUL590052 OEF590052:OEH590052 OOB590052:OOD590052 OXX590052:OXZ590052 PHT590052:PHV590052 PRP590052:PRR590052 QBL590052:QBN590052 QLH590052:QLJ590052 QVD590052:QVF590052 REZ590052:RFB590052 ROV590052:ROX590052 RYR590052:RYT590052 SIN590052:SIP590052 SSJ590052:SSL590052 TCF590052:TCH590052 TMB590052:TMD590052 TVX590052:TVZ590052 UFT590052:UFV590052 UPP590052:UPR590052 UZL590052:UZN590052 VJH590052:VJJ590052 VTD590052:VTF590052 WCZ590052:WDB590052 WMV590052:WMX590052 WWR590052:WWT590052 AJ655588:AL655588 KF655588:KH655588 UB655588:UD655588 ADX655588:ADZ655588 ANT655588:ANV655588 AXP655588:AXR655588 BHL655588:BHN655588 BRH655588:BRJ655588 CBD655588:CBF655588 CKZ655588:CLB655588 CUV655588:CUX655588 DER655588:DET655588 DON655588:DOP655588 DYJ655588:DYL655588 EIF655588:EIH655588 ESB655588:ESD655588 FBX655588:FBZ655588 FLT655588:FLV655588 FVP655588:FVR655588 GFL655588:GFN655588 GPH655588:GPJ655588 GZD655588:GZF655588 HIZ655588:HJB655588 HSV655588:HSX655588 ICR655588:ICT655588 IMN655588:IMP655588 IWJ655588:IWL655588 JGF655588:JGH655588 JQB655588:JQD655588 JZX655588:JZZ655588 KJT655588:KJV655588 KTP655588:KTR655588 LDL655588:LDN655588 LNH655588:LNJ655588 LXD655588:LXF655588 MGZ655588:MHB655588 MQV655588:MQX655588 NAR655588:NAT655588 NKN655588:NKP655588 NUJ655588:NUL655588 OEF655588:OEH655588 OOB655588:OOD655588 OXX655588:OXZ655588 PHT655588:PHV655588 PRP655588:PRR655588 QBL655588:QBN655588 QLH655588:QLJ655588 QVD655588:QVF655588 REZ655588:RFB655588 ROV655588:ROX655588 RYR655588:RYT655588 SIN655588:SIP655588 SSJ655588:SSL655588 TCF655588:TCH655588 TMB655588:TMD655588 TVX655588:TVZ655588 UFT655588:UFV655588 UPP655588:UPR655588 UZL655588:UZN655588 VJH655588:VJJ655588 VTD655588:VTF655588 WCZ655588:WDB655588 WMV655588:WMX655588 WWR655588:WWT655588 AJ721124:AL721124 KF721124:KH721124 UB721124:UD721124 ADX721124:ADZ721124 ANT721124:ANV721124 AXP721124:AXR721124 BHL721124:BHN721124 BRH721124:BRJ721124 CBD721124:CBF721124 CKZ721124:CLB721124 CUV721124:CUX721124 DER721124:DET721124 DON721124:DOP721124 DYJ721124:DYL721124 EIF721124:EIH721124 ESB721124:ESD721124 FBX721124:FBZ721124 FLT721124:FLV721124 FVP721124:FVR721124 GFL721124:GFN721124 GPH721124:GPJ721124 GZD721124:GZF721124 HIZ721124:HJB721124 HSV721124:HSX721124 ICR721124:ICT721124 IMN721124:IMP721124 IWJ721124:IWL721124 JGF721124:JGH721124 JQB721124:JQD721124 JZX721124:JZZ721124 KJT721124:KJV721124 KTP721124:KTR721124 LDL721124:LDN721124 LNH721124:LNJ721124 LXD721124:LXF721124 MGZ721124:MHB721124 MQV721124:MQX721124 NAR721124:NAT721124 NKN721124:NKP721124 NUJ721124:NUL721124 OEF721124:OEH721124 OOB721124:OOD721124 OXX721124:OXZ721124 PHT721124:PHV721124 PRP721124:PRR721124 QBL721124:QBN721124 QLH721124:QLJ721124 QVD721124:QVF721124 REZ721124:RFB721124 ROV721124:ROX721124 RYR721124:RYT721124 SIN721124:SIP721124 SSJ721124:SSL721124 TCF721124:TCH721124 TMB721124:TMD721124 TVX721124:TVZ721124 UFT721124:UFV721124 UPP721124:UPR721124 UZL721124:UZN721124 VJH721124:VJJ721124 VTD721124:VTF721124 WCZ721124:WDB721124 WMV721124:WMX721124 WWR721124:WWT721124 AJ786660:AL786660 KF786660:KH786660 UB786660:UD786660 ADX786660:ADZ786660 ANT786660:ANV786660 AXP786660:AXR786660 BHL786660:BHN786660 BRH786660:BRJ786660 CBD786660:CBF786660 CKZ786660:CLB786660 CUV786660:CUX786660 DER786660:DET786660 DON786660:DOP786660 DYJ786660:DYL786660 EIF786660:EIH786660 ESB786660:ESD786660 FBX786660:FBZ786660 FLT786660:FLV786660 FVP786660:FVR786660 GFL786660:GFN786660 GPH786660:GPJ786660 GZD786660:GZF786660 HIZ786660:HJB786660 HSV786660:HSX786660 ICR786660:ICT786660 IMN786660:IMP786660 IWJ786660:IWL786660 JGF786660:JGH786660 JQB786660:JQD786660 JZX786660:JZZ786660 KJT786660:KJV786660 KTP786660:KTR786660 LDL786660:LDN786660 LNH786660:LNJ786660 LXD786660:LXF786660 MGZ786660:MHB786660 MQV786660:MQX786660 NAR786660:NAT786660 NKN786660:NKP786660 NUJ786660:NUL786660 OEF786660:OEH786660 OOB786660:OOD786660 OXX786660:OXZ786660 PHT786660:PHV786660 PRP786660:PRR786660 QBL786660:QBN786660 QLH786660:QLJ786660 QVD786660:QVF786660 REZ786660:RFB786660 ROV786660:ROX786660 RYR786660:RYT786660 SIN786660:SIP786660 SSJ786660:SSL786660 TCF786660:TCH786660 TMB786660:TMD786660 TVX786660:TVZ786660 UFT786660:UFV786660 UPP786660:UPR786660 UZL786660:UZN786660 VJH786660:VJJ786660 VTD786660:VTF786660 WCZ786660:WDB786660 WMV786660:WMX786660 WWR786660:WWT786660 AJ852196:AL852196 KF852196:KH852196 UB852196:UD852196 ADX852196:ADZ852196 ANT852196:ANV852196 AXP852196:AXR852196 BHL852196:BHN852196 BRH852196:BRJ852196 CBD852196:CBF852196 CKZ852196:CLB852196 CUV852196:CUX852196 DER852196:DET852196 DON852196:DOP852196 DYJ852196:DYL852196 EIF852196:EIH852196 ESB852196:ESD852196 FBX852196:FBZ852196 FLT852196:FLV852196 FVP852196:FVR852196 GFL852196:GFN852196 GPH852196:GPJ852196 GZD852196:GZF852196 HIZ852196:HJB852196 HSV852196:HSX852196 ICR852196:ICT852196 IMN852196:IMP852196 IWJ852196:IWL852196 JGF852196:JGH852196 JQB852196:JQD852196 JZX852196:JZZ852196 KJT852196:KJV852196 KTP852196:KTR852196 LDL852196:LDN852196 LNH852196:LNJ852196 LXD852196:LXF852196 MGZ852196:MHB852196 MQV852196:MQX852196 NAR852196:NAT852196 NKN852196:NKP852196 NUJ852196:NUL852196 OEF852196:OEH852196 OOB852196:OOD852196 OXX852196:OXZ852196 PHT852196:PHV852196 PRP852196:PRR852196 QBL852196:QBN852196 QLH852196:QLJ852196 QVD852196:QVF852196 REZ852196:RFB852196 ROV852196:ROX852196 RYR852196:RYT852196 SIN852196:SIP852196 SSJ852196:SSL852196 TCF852196:TCH852196 TMB852196:TMD852196 TVX852196:TVZ852196 UFT852196:UFV852196 UPP852196:UPR852196 UZL852196:UZN852196 VJH852196:VJJ852196 VTD852196:VTF852196 WCZ852196:WDB852196 WMV852196:WMX852196 WWR852196:WWT852196 AJ917732:AL917732 KF917732:KH917732 UB917732:UD917732 ADX917732:ADZ917732 ANT917732:ANV917732 AXP917732:AXR917732 BHL917732:BHN917732 BRH917732:BRJ917732 CBD917732:CBF917732 CKZ917732:CLB917732 CUV917732:CUX917732 DER917732:DET917732 DON917732:DOP917732 DYJ917732:DYL917732 EIF917732:EIH917732 ESB917732:ESD917732 FBX917732:FBZ917732 FLT917732:FLV917732 FVP917732:FVR917732 GFL917732:GFN917732 GPH917732:GPJ917732 GZD917732:GZF917732 HIZ917732:HJB917732 HSV917732:HSX917732 ICR917732:ICT917732 IMN917732:IMP917732 IWJ917732:IWL917732 JGF917732:JGH917732 JQB917732:JQD917732 JZX917732:JZZ917732 KJT917732:KJV917732 KTP917732:KTR917732 LDL917732:LDN917732 LNH917732:LNJ917732 LXD917732:LXF917732 MGZ917732:MHB917732 MQV917732:MQX917732 NAR917732:NAT917732 NKN917732:NKP917732 NUJ917732:NUL917732 OEF917732:OEH917732 OOB917732:OOD917732 OXX917732:OXZ917732 PHT917732:PHV917732 PRP917732:PRR917732 QBL917732:QBN917732 QLH917732:QLJ917732 QVD917732:QVF917732 REZ917732:RFB917732 ROV917732:ROX917732 RYR917732:RYT917732 SIN917732:SIP917732 SSJ917732:SSL917732 TCF917732:TCH917732 TMB917732:TMD917732 TVX917732:TVZ917732 UFT917732:UFV917732 UPP917732:UPR917732 UZL917732:UZN917732 VJH917732:VJJ917732 VTD917732:VTF917732 WCZ917732:WDB917732 WMV917732:WMX917732 WWR917732:WWT917732 AJ983268:AL983268 KF983268:KH983268 UB983268:UD983268 ADX983268:ADZ983268 ANT983268:ANV983268 AXP983268:AXR983268 BHL983268:BHN983268 BRH983268:BRJ983268 CBD983268:CBF983268 CKZ983268:CLB983268 CUV983268:CUX983268 DER983268:DET983268 DON983268:DOP983268 DYJ983268:DYL983268 EIF983268:EIH983268 ESB983268:ESD983268 FBX983268:FBZ983268 FLT983268:FLV983268 FVP983268:FVR983268 GFL983268:GFN983268 GPH983268:GPJ983268 GZD983268:GZF983268 HIZ983268:HJB983268 HSV983268:HSX983268 ICR983268:ICT983268 IMN983268:IMP983268 IWJ983268:IWL983268 JGF983268:JGH983268 JQB983268:JQD983268 JZX983268:JZZ983268 KJT983268:KJV983268 KTP983268:KTR983268 LDL983268:LDN983268 LNH983268:LNJ983268 LXD983268:LXF983268 MGZ983268:MHB983268 MQV983268:MQX983268 NAR983268:NAT983268 NKN983268:NKP983268 NUJ983268:NUL983268 OEF983268:OEH983268 OOB983268:OOD983268 OXX983268:OXZ983268 PHT983268:PHV983268 PRP983268:PRR983268 QBL983268:QBN983268 QLH983268:QLJ983268 QVD983268:QVF983268 REZ983268:RFB983268 ROV983268:ROX983268 RYR983268:RYT983268 SIN983268:SIP983268 SSJ983268:SSL983268 TCF983268:TCH983268 TMB983268:TMD983268 TVX983268:TVZ983268 UFT983268:UFV983268 UPP983268:UPR983268 UZL983268:UZN983268 VJH983268:VJJ983268 VTD983268:VTF983268 WCZ983268:WDB983268 WMV983268:WMX983268 WWR983268:WWT983268 AJ253:AL253 KF253:KH253 UB253:UD253 ADX253:ADZ253 ANT253:ANV253 AXP253:AXR253 BHL253:BHN253 BRH253:BRJ253 CBD253:CBF253 CKZ253:CLB253 CUV253:CUX253 DER253:DET253 DON253:DOP253 DYJ253:DYL253 EIF253:EIH253 ESB253:ESD253 FBX253:FBZ253 FLT253:FLV253 FVP253:FVR253 GFL253:GFN253 GPH253:GPJ253 GZD253:GZF253 HIZ253:HJB253 HSV253:HSX253 ICR253:ICT253 IMN253:IMP253 IWJ253:IWL253 JGF253:JGH253 JQB253:JQD253 JZX253:JZZ253 KJT253:KJV253 KTP253:KTR253 LDL253:LDN253 LNH253:LNJ253 LXD253:LXF253 MGZ253:MHB253 MQV253:MQX253 NAR253:NAT253 NKN253:NKP253 NUJ253:NUL253 OEF253:OEH253 OOB253:OOD253 OXX253:OXZ253 PHT253:PHV253 PRP253:PRR253 QBL253:QBN253 QLH253:QLJ253 QVD253:QVF253 REZ253:RFB253 ROV253:ROX253 RYR253:RYT253 SIN253:SIP253 SSJ253:SSL253 TCF253:TCH253 TMB253:TMD253 TVX253:TVZ253 UFT253:UFV253 UPP253:UPR253 UZL253:UZN253 VJH253:VJJ253 VTD253:VTF253 WCZ253:WDB253 WMV253:WMX253 WWR253:WWT253 AJ65789:AL65789 KF65789:KH65789 UB65789:UD65789 ADX65789:ADZ65789 ANT65789:ANV65789 AXP65789:AXR65789 BHL65789:BHN65789 BRH65789:BRJ65789 CBD65789:CBF65789 CKZ65789:CLB65789 CUV65789:CUX65789 DER65789:DET65789 DON65789:DOP65789 DYJ65789:DYL65789 EIF65789:EIH65789 ESB65789:ESD65789 FBX65789:FBZ65789 FLT65789:FLV65789 FVP65789:FVR65789 GFL65789:GFN65789 GPH65789:GPJ65789 GZD65789:GZF65789 HIZ65789:HJB65789 HSV65789:HSX65789 ICR65789:ICT65789 IMN65789:IMP65789 IWJ65789:IWL65789 JGF65789:JGH65789 JQB65789:JQD65789 JZX65789:JZZ65789 KJT65789:KJV65789 KTP65789:KTR65789 LDL65789:LDN65789 LNH65789:LNJ65789 LXD65789:LXF65789 MGZ65789:MHB65789 MQV65789:MQX65789 NAR65789:NAT65789 NKN65789:NKP65789 NUJ65789:NUL65789 OEF65789:OEH65789 OOB65789:OOD65789 OXX65789:OXZ65789 PHT65789:PHV65789 PRP65789:PRR65789 QBL65789:QBN65789 QLH65789:QLJ65789 QVD65789:QVF65789 REZ65789:RFB65789 ROV65789:ROX65789 RYR65789:RYT65789 SIN65789:SIP65789 SSJ65789:SSL65789 TCF65789:TCH65789 TMB65789:TMD65789 TVX65789:TVZ65789 UFT65789:UFV65789 UPP65789:UPR65789 UZL65789:UZN65789 VJH65789:VJJ65789 VTD65789:VTF65789 WCZ65789:WDB65789 WMV65789:WMX65789 WWR65789:WWT65789 AJ131325:AL131325 KF131325:KH131325 UB131325:UD131325 ADX131325:ADZ131325 ANT131325:ANV131325 AXP131325:AXR131325 BHL131325:BHN131325 BRH131325:BRJ131325 CBD131325:CBF131325 CKZ131325:CLB131325 CUV131325:CUX131325 DER131325:DET131325 DON131325:DOP131325 DYJ131325:DYL131325 EIF131325:EIH131325 ESB131325:ESD131325 FBX131325:FBZ131325 FLT131325:FLV131325 FVP131325:FVR131325 GFL131325:GFN131325 GPH131325:GPJ131325 GZD131325:GZF131325 HIZ131325:HJB131325 HSV131325:HSX131325 ICR131325:ICT131325 IMN131325:IMP131325 IWJ131325:IWL131325 JGF131325:JGH131325 JQB131325:JQD131325 JZX131325:JZZ131325 KJT131325:KJV131325 KTP131325:KTR131325 LDL131325:LDN131325 LNH131325:LNJ131325 LXD131325:LXF131325 MGZ131325:MHB131325 MQV131325:MQX131325 NAR131325:NAT131325 NKN131325:NKP131325 NUJ131325:NUL131325 OEF131325:OEH131325 OOB131325:OOD131325 OXX131325:OXZ131325 PHT131325:PHV131325 PRP131325:PRR131325 QBL131325:QBN131325 QLH131325:QLJ131325 QVD131325:QVF131325 REZ131325:RFB131325 ROV131325:ROX131325 RYR131325:RYT131325 SIN131325:SIP131325 SSJ131325:SSL131325 TCF131325:TCH131325 TMB131325:TMD131325 TVX131325:TVZ131325 UFT131325:UFV131325 UPP131325:UPR131325 UZL131325:UZN131325 VJH131325:VJJ131325 VTD131325:VTF131325 WCZ131325:WDB131325 WMV131325:WMX131325 WWR131325:WWT131325 AJ196861:AL196861 KF196861:KH196861 UB196861:UD196861 ADX196861:ADZ196861 ANT196861:ANV196861 AXP196861:AXR196861 BHL196861:BHN196861 BRH196861:BRJ196861 CBD196861:CBF196861 CKZ196861:CLB196861 CUV196861:CUX196861 DER196861:DET196861 DON196861:DOP196861 DYJ196861:DYL196861 EIF196861:EIH196861 ESB196861:ESD196861 FBX196861:FBZ196861 FLT196861:FLV196861 FVP196861:FVR196861 GFL196861:GFN196861 GPH196861:GPJ196861 GZD196861:GZF196861 HIZ196861:HJB196861 HSV196861:HSX196861 ICR196861:ICT196861 IMN196861:IMP196861 IWJ196861:IWL196861 JGF196861:JGH196861 JQB196861:JQD196861 JZX196861:JZZ196861 KJT196861:KJV196861 KTP196861:KTR196861 LDL196861:LDN196861 LNH196861:LNJ196861 LXD196861:LXF196861 MGZ196861:MHB196861 MQV196861:MQX196861 NAR196861:NAT196861 NKN196861:NKP196861 NUJ196861:NUL196861 OEF196861:OEH196861 OOB196861:OOD196861 OXX196861:OXZ196861 PHT196861:PHV196861 PRP196861:PRR196861 QBL196861:QBN196861 QLH196861:QLJ196861 QVD196861:QVF196861 REZ196861:RFB196861 ROV196861:ROX196861 RYR196861:RYT196861 SIN196861:SIP196861 SSJ196861:SSL196861 TCF196861:TCH196861 TMB196861:TMD196861 TVX196861:TVZ196861 UFT196861:UFV196861 UPP196861:UPR196861 UZL196861:UZN196861 VJH196861:VJJ196861 VTD196861:VTF196861 WCZ196861:WDB196861 WMV196861:WMX196861 WWR196861:WWT196861 AJ262397:AL262397 KF262397:KH262397 UB262397:UD262397 ADX262397:ADZ262397 ANT262397:ANV262397 AXP262397:AXR262397 BHL262397:BHN262397 BRH262397:BRJ262397 CBD262397:CBF262397 CKZ262397:CLB262397 CUV262397:CUX262397 DER262397:DET262397 DON262397:DOP262397 DYJ262397:DYL262397 EIF262397:EIH262397 ESB262397:ESD262397 FBX262397:FBZ262397 FLT262397:FLV262397 FVP262397:FVR262397 GFL262397:GFN262397 GPH262397:GPJ262397 GZD262397:GZF262397 HIZ262397:HJB262397 HSV262397:HSX262397 ICR262397:ICT262397 IMN262397:IMP262397 IWJ262397:IWL262397 JGF262397:JGH262397 JQB262397:JQD262397 JZX262397:JZZ262397 KJT262397:KJV262397 KTP262397:KTR262397 LDL262397:LDN262397 LNH262397:LNJ262397 LXD262397:LXF262397 MGZ262397:MHB262397 MQV262397:MQX262397 NAR262397:NAT262397 NKN262397:NKP262397 NUJ262397:NUL262397 OEF262397:OEH262397 OOB262397:OOD262397 OXX262397:OXZ262397 PHT262397:PHV262397 PRP262397:PRR262397 QBL262397:QBN262397 QLH262397:QLJ262397 QVD262397:QVF262397 REZ262397:RFB262397 ROV262397:ROX262397 RYR262397:RYT262397 SIN262397:SIP262397 SSJ262397:SSL262397 TCF262397:TCH262397 TMB262397:TMD262397 TVX262397:TVZ262397 UFT262397:UFV262397 UPP262397:UPR262397 UZL262397:UZN262397 VJH262397:VJJ262397 VTD262397:VTF262397 WCZ262397:WDB262397 WMV262397:WMX262397 WWR262397:WWT262397 AJ327933:AL327933 KF327933:KH327933 UB327933:UD327933 ADX327933:ADZ327933 ANT327933:ANV327933 AXP327933:AXR327933 BHL327933:BHN327933 BRH327933:BRJ327933 CBD327933:CBF327933 CKZ327933:CLB327933 CUV327933:CUX327933 DER327933:DET327933 DON327933:DOP327933 DYJ327933:DYL327933 EIF327933:EIH327933 ESB327933:ESD327933 FBX327933:FBZ327933 FLT327933:FLV327933 FVP327933:FVR327933 GFL327933:GFN327933 GPH327933:GPJ327933 GZD327933:GZF327933 HIZ327933:HJB327933 HSV327933:HSX327933 ICR327933:ICT327933 IMN327933:IMP327933 IWJ327933:IWL327933 JGF327933:JGH327933 JQB327933:JQD327933 JZX327933:JZZ327933 KJT327933:KJV327933 KTP327933:KTR327933 LDL327933:LDN327933 LNH327933:LNJ327933 LXD327933:LXF327933 MGZ327933:MHB327933 MQV327933:MQX327933 NAR327933:NAT327933 NKN327933:NKP327933 NUJ327933:NUL327933 OEF327933:OEH327933 OOB327933:OOD327933 OXX327933:OXZ327933 PHT327933:PHV327933 PRP327933:PRR327933 QBL327933:QBN327933 QLH327933:QLJ327933 QVD327933:QVF327933 REZ327933:RFB327933 ROV327933:ROX327933 RYR327933:RYT327933 SIN327933:SIP327933 SSJ327933:SSL327933 TCF327933:TCH327933 TMB327933:TMD327933 TVX327933:TVZ327933 UFT327933:UFV327933 UPP327933:UPR327933 UZL327933:UZN327933 VJH327933:VJJ327933 VTD327933:VTF327933 WCZ327933:WDB327933 WMV327933:WMX327933 WWR327933:WWT327933 AJ393469:AL393469 KF393469:KH393469 UB393469:UD393469 ADX393469:ADZ393469 ANT393469:ANV393469 AXP393469:AXR393469 BHL393469:BHN393469 BRH393469:BRJ393469 CBD393469:CBF393469 CKZ393469:CLB393469 CUV393469:CUX393469 DER393469:DET393469 DON393469:DOP393469 DYJ393469:DYL393469 EIF393469:EIH393469 ESB393469:ESD393469 FBX393469:FBZ393469 FLT393469:FLV393469 FVP393469:FVR393469 GFL393469:GFN393469 GPH393469:GPJ393469 GZD393469:GZF393469 HIZ393469:HJB393469 HSV393469:HSX393469 ICR393469:ICT393469 IMN393469:IMP393469 IWJ393469:IWL393469 JGF393469:JGH393469 JQB393469:JQD393469 JZX393469:JZZ393469 KJT393469:KJV393469 KTP393469:KTR393469 LDL393469:LDN393469 LNH393469:LNJ393469 LXD393469:LXF393469 MGZ393469:MHB393469 MQV393469:MQX393469 NAR393469:NAT393469 NKN393469:NKP393469 NUJ393469:NUL393469 OEF393469:OEH393469 OOB393469:OOD393469 OXX393469:OXZ393469 PHT393469:PHV393469 PRP393469:PRR393469 QBL393469:QBN393469 QLH393469:QLJ393469 QVD393469:QVF393469 REZ393469:RFB393469 ROV393469:ROX393469 RYR393469:RYT393469 SIN393469:SIP393469 SSJ393469:SSL393469 TCF393469:TCH393469 TMB393469:TMD393469 TVX393469:TVZ393469 UFT393469:UFV393469 UPP393469:UPR393469 UZL393469:UZN393469 VJH393469:VJJ393469 VTD393469:VTF393469 WCZ393469:WDB393469 WMV393469:WMX393469 WWR393469:WWT393469 AJ459005:AL459005 KF459005:KH459005 UB459005:UD459005 ADX459005:ADZ459005 ANT459005:ANV459005 AXP459005:AXR459005 BHL459005:BHN459005 BRH459005:BRJ459005 CBD459005:CBF459005 CKZ459005:CLB459005 CUV459005:CUX459005 DER459005:DET459005 DON459005:DOP459005 DYJ459005:DYL459005 EIF459005:EIH459005 ESB459005:ESD459005 FBX459005:FBZ459005 FLT459005:FLV459005 FVP459005:FVR459005 GFL459005:GFN459005 GPH459005:GPJ459005 GZD459005:GZF459005 HIZ459005:HJB459005 HSV459005:HSX459005 ICR459005:ICT459005 IMN459005:IMP459005 IWJ459005:IWL459005 JGF459005:JGH459005 JQB459005:JQD459005 JZX459005:JZZ459005 KJT459005:KJV459005 KTP459005:KTR459005 LDL459005:LDN459005 LNH459005:LNJ459005 LXD459005:LXF459005 MGZ459005:MHB459005 MQV459005:MQX459005 NAR459005:NAT459005 NKN459005:NKP459005 NUJ459005:NUL459005 OEF459005:OEH459005 OOB459005:OOD459005 OXX459005:OXZ459005 PHT459005:PHV459005 PRP459005:PRR459005 QBL459005:QBN459005 QLH459005:QLJ459005 QVD459005:QVF459005 REZ459005:RFB459005 ROV459005:ROX459005 RYR459005:RYT459005 SIN459005:SIP459005 SSJ459005:SSL459005 TCF459005:TCH459005 TMB459005:TMD459005 TVX459005:TVZ459005 UFT459005:UFV459005 UPP459005:UPR459005 UZL459005:UZN459005 VJH459005:VJJ459005 VTD459005:VTF459005 WCZ459005:WDB459005 WMV459005:WMX459005 WWR459005:WWT459005 AJ524541:AL524541 KF524541:KH524541 UB524541:UD524541 ADX524541:ADZ524541 ANT524541:ANV524541 AXP524541:AXR524541 BHL524541:BHN524541 BRH524541:BRJ524541 CBD524541:CBF524541 CKZ524541:CLB524541 CUV524541:CUX524541 DER524541:DET524541 DON524541:DOP524541 DYJ524541:DYL524541 EIF524541:EIH524541 ESB524541:ESD524541 FBX524541:FBZ524541 FLT524541:FLV524541 FVP524541:FVR524541 GFL524541:GFN524541 GPH524541:GPJ524541 GZD524541:GZF524541 HIZ524541:HJB524541 HSV524541:HSX524541 ICR524541:ICT524541 IMN524541:IMP524541 IWJ524541:IWL524541 JGF524541:JGH524541 JQB524541:JQD524541 JZX524541:JZZ524541 KJT524541:KJV524541 KTP524541:KTR524541 LDL524541:LDN524541 LNH524541:LNJ524541 LXD524541:LXF524541 MGZ524541:MHB524541 MQV524541:MQX524541 NAR524541:NAT524541 NKN524541:NKP524541 NUJ524541:NUL524541 OEF524541:OEH524541 OOB524541:OOD524541 OXX524541:OXZ524541 PHT524541:PHV524541 PRP524541:PRR524541 QBL524541:QBN524541 QLH524541:QLJ524541 QVD524541:QVF524541 REZ524541:RFB524541 ROV524541:ROX524541 RYR524541:RYT524541 SIN524541:SIP524541 SSJ524541:SSL524541 TCF524541:TCH524541 TMB524541:TMD524541 TVX524541:TVZ524541 UFT524541:UFV524541 UPP524541:UPR524541 UZL524541:UZN524541 VJH524541:VJJ524541 VTD524541:VTF524541 WCZ524541:WDB524541 WMV524541:WMX524541 WWR524541:WWT524541 AJ590077:AL590077 KF590077:KH590077 UB590077:UD590077 ADX590077:ADZ590077 ANT590077:ANV590077 AXP590077:AXR590077 BHL590077:BHN590077 BRH590077:BRJ590077 CBD590077:CBF590077 CKZ590077:CLB590077 CUV590077:CUX590077 DER590077:DET590077 DON590077:DOP590077 DYJ590077:DYL590077 EIF590077:EIH590077 ESB590077:ESD590077 FBX590077:FBZ590077 FLT590077:FLV590077 FVP590077:FVR590077 GFL590077:GFN590077 GPH590077:GPJ590077 GZD590077:GZF590077 HIZ590077:HJB590077 HSV590077:HSX590077 ICR590077:ICT590077 IMN590077:IMP590077 IWJ590077:IWL590077 JGF590077:JGH590077 JQB590077:JQD590077 JZX590077:JZZ590077 KJT590077:KJV590077 KTP590077:KTR590077 LDL590077:LDN590077 LNH590077:LNJ590077 LXD590077:LXF590077 MGZ590077:MHB590077 MQV590077:MQX590077 NAR590077:NAT590077 NKN590077:NKP590077 NUJ590077:NUL590077 OEF590077:OEH590077 OOB590077:OOD590077 OXX590077:OXZ590077 PHT590077:PHV590077 PRP590077:PRR590077 QBL590077:QBN590077 QLH590077:QLJ590077 QVD590077:QVF590077 REZ590077:RFB590077 ROV590077:ROX590077 RYR590077:RYT590077 SIN590077:SIP590077 SSJ590077:SSL590077 TCF590077:TCH590077 TMB590077:TMD590077 TVX590077:TVZ590077 UFT590077:UFV590077 UPP590077:UPR590077 UZL590077:UZN590077 VJH590077:VJJ590077 VTD590077:VTF590077 WCZ590077:WDB590077 WMV590077:WMX590077 WWR590077:WWT590077 AJ655613:AL655613 KF655613:KH655613 UB655613:UD655613 ADX655613:ADZ655613 ANT655613:ANV655613 AXP655613:AXR655613 BHL655613:BHN655613 BRH655613:BRJ655613 CBD655613:CBF655613 CKZ655613:CLB655613 CUV655613:CUX655613 DER655613:DET655613 DON655613:DOP655613 DYJ655613:DYL655613 EIF655613:EIH655613 ESB655613:ESD655613 FBX655613:FBZ655613 FLT655613:FLV655613 FVP655613:FVR655613 GFL655613:GFN655613 GPH655613:GPJ655613 GZD655613:GZF655613 HIZ655613:HJB655613 HSV655613:HSX655613 ICR655613:ICT655613 IMN655613:IMP655613 IWJ655613:IWL655613 JGF655613:JGH655613 JQB655613:JQD655613 JZX655613:JZZ655613 KJT655613:KJV655613 KTP655613:KTR655613 LDL655613:LDN655613 LNH655613:LNJ655613 LXD655613:LXF655613 MGZ655613:MHB655613 MQV655613:MQX655613 NAR655613:NAT655613 NKN655613:NKP655613 NUJ655613:NUL655613 OEF655613:OEH655613 OOB655613:OOD655613 OXX655613:OXZ655613 PHT655613:PHV655613 PRP655613:PRR655613 QBL655613:QBN655613 QLH655613:QLJ655613 QVD655613:QVF655613 REZ655613:RFB655613 ROV655613:ROX655613 RYR655613:RYT655613 SIN655613:SIP655613 SSJ655613:SSL655613 TCF655613:TCH655613 TMB655613:TMD655613 TVX655613:TVZ655613 UFT655613:UFV655613 UPP655613:UPR655613 UZL655613:UZN655613 VJH655613:VJJ655613 VTD655613:VTF655613 WCZ655613:WDB655613 WMV655613:WMX655613 WWR655613:WWT655613 AJ721149:AL721149 KF721149:KH721149 UB721149:UD721149 ADX721149:ADZ721149 ANT721149:ANV721149 AXP721149:AXR721149 BHL721149:BHN721149 BRH721149:BRJ721149 CBD721149:CBF721149 CKZ721149:CLB721149 CUV721149:CUX721149 DER721149:DET721149 DON721149:DOP721149 DYJ721149:DYL721149 EIF721149:EIH721149 ESB721149:ESD721149 FBX721149:FBZ721149 FLT721149:FLV721149 FVP721149:FVR721149 GFL721149:GFN721149 GPH721149:GPJ721149 GZD721149:GZF721149 HIZ721149:HJB721149 HSV721149:HSX721149 ICR721149:ICT721149 IMN721149:IMP721149 IWJ721149:IWL721149 JGF721149:JGH721149 JQB721149:JQD721149 JZX721149:JZZ721149 KJT721149:KJV721149 KTP721149:KTR721149 LDL721149:LDN721149 LNH721149:LNJ721149 LXD721149:LXF721149 MGZ721149:MHB721149 MQV721149:MQX721149 NAR721149:NAT721149 NKN721149:NKP721149 NUJ721149:NUL721149 OEF721149:OEH721149 OOB721149:OOD721149 OXX721149:OXZ721149 PHT721149:PHV721149 PRP721149:PRR721149 QBL721149:QBN721149 QLH721149:QLJ721149 QVD721149:QVF721149 REZ721149:RFB721149 ROV721149:ROX721149 RYR721149:RYT721149 SIN721149:SIP721149 SSJ721149:SSL721149 TCF721149:TCH721149 TMB721149:TMD721149 TVX721149:TVZ721149 UFT721149:UFV721149 UPP721149:UPR721149 UZL721149:UZN721149 VJH721149:VJJ721149 VTD721149:VTF721149 WCZ721149:WDB721149 WMV721149:WMX721149 WWR721149:WWT721149 AJ786685:AL786685 KF786685:KH786685 UB786685:UD786685 ADX786685:ADZ786685 ANT786685:ANV786685 AXP786685:AXR786685 BHL786685:BHN786685 BRH786685:BRJ786685 CBD786685:CBF786685 CKZ786685:CLB786685 CUV786685:CUX786685 DER786685:DET786685 DON786685:DOP786685 DYJ786685:DYL786685 EIF786685:EIH786685 ESB786685:ESD786685 FBX786685:FBZ786685 FLT786685:FLV786685 FVP786685:FVR786685 GFL786685:GFN786685 GPH786685:GPJ786685 GZD786685:GZF786685 HIZ786685:HJB786685 HSV786685:HSX786685 ICR786685:ICT786685 IMN786685:IMP786685 IWJ786685:IWL786685 JGF786685:JGH786685 JQB786685:JQD786685 JZX786685:JZZ786685 KJT786685:KJV786685 KTP786685:KTR786685 LDL786685:LDN786685 LNH786685:LNJ786685 LXD786685:LXF786685 MGZ786685:MHB786685 MQV786685:MQX786685 NAR786685:NAT786685 NKN786685:NKP786685 NUJ786685:NUL786685 OEF786685:OEH786685 OOB786685:OOD786685 OXX786685:OXZ786685 PHT786685:PHV786685 PRP786685:PRR786685 QBL786685:QBN786685 QLH786685:QLJ786685 QVD786685:QVF786685 REZ786685:RFB786685 ROV786685:ROX786685 RYR786685:RYT786685 SIN786685:SIP786685 SSJ786685:SSL786685 TCF786685:TCH786685 TMB786685:TMD786685 TVX786685:TVZ786685 UFT786685:UFV786685 UPP786685:UPR786685 UZL786685:UZN786685 VJH786685:VJJ786685 VTD786685:VTF786685 WCZ786685:WDB786685 WMV786685:WMX786685 WWR786685:WWT786685 AJ852221:AL852221 KF852221:KH852221 UB852221:UD852221 ADX852221:ADZ852221 ANT852221:ANV852221 AXP852221:AXR852221 BHL852221:BHN852221 BRH852221:BRJ852221 CBD852221:CBF852221 CKZ852221:CLB852221 CUV852221:CUX852221 DER852221:DET852221 DON852221:DOP852221 DYJ852221:DYL852221 EIF852221:EIH852221 ESB852221:ESD852221 FBX852221:FBZ852221 FLT852221:FLV852221 FVP852221:FVR852221 GFL852221:GFN852221 GPH852221:GPJ852221 GZD852221:GZF852221 HIZ852221:HJB852221 HSV852221:HSX852221 ICR852221:ICT852221 IMN852221:IMP852221 IWJ852221:IWL852221 JGF852221:JGH852221 JQB852221:JQD852221 JZX852221:JZZ852221 KJT852221:KJV852221 KTP852221:KTR852221 LDL852221:LDN852221 LNH852221:LNJ852221 LXD852221:LXF852221 MGZ852221:MHB852221 MQV852221:MQX852221 NAR852221:NAT852221 NKN852221:NKP852221 NUJ852221:NUL852221 OEF852221:OEH852221 OOB852221:OOD852221 OXX852221:OXZ852221 PHT852221:PHV852221 PRP852221:PRR852221 QBL852221:QBN852221 QLH852221:QLJ852221 QVD852221:QVF852221 REZ852221:RFB852221 ROV852221:ROX852221 RYR852221:RYT852221 SIN852221:SIP852221 SSJ852221:SSL852221 TCF852221:TCH852221 TMB852221:TMD852221 TVX852221:TVZ852221 UFT852221:UFV852221 UPP852221:UPR852221 UZL852221:UZN852221 VJH852221:VJJ852221 VTD852221:VTF852221 WCZ852221:WDB852221 WMV852221:WMX852221 WWR852221:WWT852221 AJ917757:AL917757 KF917757:KH917757 UB917757:UD917757 ADX917757:ADZ917757 ANT917757:ANV917757 AXP917757:AXR917757 BHL917757:BHN917757 BRH917757:BRJ917757 CBD917757:CBF917757 CKZ917757:CLB917757 CUV917757:CUX917757 DER917757:DET917757 DON917757:DOP917757 DYJ917757:DYL917757 EIF917757:EIH917757 ESB917757:ESD917757 FBX917757:FBZ917757 FLT917757:FLV917757 FVP917757:FVR917757 GFL917757:GFN917757 GPH917757:GPJ917757 GZD917757:GZF917757 HIZ917757:HJB917757 HSV917757:HSX917757 ICR917757:ICT917757 IMN917757:IMP917757 IWJ917757:IWL917757 JGF917757:JGH917757 JQB917757:JQD917757 JZX917757:JZZ917757 KJT917757:KJV917757 KTP917757:KTR917757 LDL917757:LDN917757 LNH917757:LNJ917757 LXD917757:LXF917757 MGZ917757:MHB917757 MQV917757:MQX917757 NAR917757:NAT917757 NKN917757:NKP917757 NUJ917757:NUL917757 OEF917757:OEH917757 OOB917757:OOD917757 OXX917757:OXZ917757 PHT917757:PHV917757 PRP917757:PRR917757 QBL917757:QBN917757 QLH917757:QLJ917757 QVD917757:QVF917757 REZ917757:RFB917757 ROV917757:ROX917757 RYR917757:RYT917757 SIN917757:SIP917757 SSJ917757:SSL917757 TCF917757:TCH917757 TMB917757:TMD917757 TVX917757:TVZ917757 UFT917757:UFV917757 UPP917757:UPR917757 UZL917757:UZN917757 VJH917757:VJJ917757 VTD917757:VTF917757 WCZ917757:WDB917757 WMV917757:WMX917757 WWR917757:WWT917757 AJ983293:AL983293 KF983293:KH983293 UB983293:UD983293 ADX983293:ADZ983293 ANT983293:ANV983293 AXP983293:AXR983293 BHL983293:BHN983293 BRH983293:BRJ983293 CBD983293:CBF983293 CKZ983293:CLB983293 CUV983293:CUX983293 DER983293:DET983293 DON983293:DOP983293 DYJ983293:DYL983293 EIF983293:EIH983293 ESB983293:ESD983293 FBX983293:FBZ983293 FLT983293:FLV983293 FVP983293:FVR983293 GFL983293:GFN983293 GPH983293:GPJ983293 GZD983293:GZF983293 HIZ983293:HJB983293 HSV983293:HSX983293 ICR983293:ICT983293 IMN983293:IMP983293 IWJ983293:IWL983293 JGF983293:JGH983293 JQB983293:JQD983293 JZX983293:JZZ983293 KJT983293:KJV983293 KTP983293:KTR983293 LDL983293:LDN983293 LNH983293:LNJ983293 LXD983293:LXF983293 MGZ983293:MHB983293 MQV983293:MQX983293 NAR983293:NAT983293 NKN983293:NKP983293 NUJ983293:NUL983293 OEF983293:OEH983293 OOB983293:OOD983293 OXX983293:OXZ983293 PHT983293:PHV983293 PRP983293:PRR983293 QBL983293:QBN983293 QLH983293:QLJ983293 QVD983293:QVF983293 REZ983293:RFB983293 ROV983293:ROX983293 RYR983293:RYT983293 SIN983293:SIP983293 SSJ983293:SSL983293 TCF983293:TCH983293 TMB983293:TMD983293 TVX983293:TVZ983293 UFT983293:UFV983293 UPP983293:UPR983293 UZL983293:UZN983293 VJH983293:VJJ983293 VTD983293:VTF983293 WCZ983293:WDB983293 WMV983293:WMX983293 WWR983293:WWT983293 AJ278:AL278 KF278:KH278 UB278:UD278 ADX278:ADZ278 ANT278:ANV278 AXP278:AXR278 BHL278:BHN278 BRH278:BRJ278 CBD278:CBF278 CKZ278:CLB278 CUV278:CUX278 DER278:DET278 DON278:DOP278 DYJ278:DYL278 EIF278:EIH278 ESB278:ESD278 FBX278:FBZ278 FLT278:FLV278 FVP278:FVR278 GFL278:GFN278 GPH278:GPJ278 GZD278:GZF278 HIZ278:HJB278 HSV278:HSX278 ICR278:ICT278 IMN278:IMP278 IWJ278:IWL278 JGF278:JGH278 JQB278:JQD278 JZX278:JZZ278 KJT278:KJV278 KTP278:KTR278 LDL278:LDN278 LNH278:LNJ278 LXD278:LXF278 MGZ278:MHB278 MQV278:MQX278 NAR278:NAT278 NKN278:NKP278 NUJ278:NUL278 OEF278:OEH278 OOB278:OOD278 OXX278:OXZ278 PHT278:PHV278 PRP278:PRR278 QBL278:QBN278 QLH278:QLJ278 QVD278:QVF278 REZ278:RFB278 ROV278:ROX278 RYR278:RYT278 SIN278:SIP278 SSJ278:SSL278 TCF278:TCH278 TMB278:TMD278 TVX278:TVZ278 UFT278:UFV278 UPP278:UPR278 UZL278:UZN278 VJH278:VJJ278 VTD278:VTF278 WCZ278:WDB278 WMV278:WMX278 WWR278:WWT278 AJ65814:AL65814 KF65814:KH65814 UB65814:UD65814 ADX65814:ADZ65814 ANT65814:ANV65814 AXP65814:AXR65814 BHL65814:BHN65814 BRH65814:BRJ65814 CBD65814:CBF65814 CKZ65814:CLB65814 CUV65814:CUX65814 DER65814:DET65814 DON65814:DOP65814 DYJ65814:DYL65814 EIF65814:EIH65814 ESB65814:ESD65814 FBX65814:FBZ65814 FLT65814:FLV65814 FVP65814:FVR65814 GFL65814:GFN65814 GPH65814:GPJ65814 GZD65814:GZF65814 HIZ65814:HJB65814 HSV65814:HSX65814 ICR65814:ICT65814 IMN65814:IMP65814 IWJ65814:IWL65814 JGF65814:JGH65814 JQB65814:JQD65814 JZX65814:JZZ65814 KJT65814:KJV65814 KTP65814:KTR65814 LDL65814:LDN65814 LNH65814:LNJ65814 LXD65814:LXF65814 MGZ65814:MHB65814 MQV65814:MQX65814 NAR65814:NAT65814 NKN65814:NKP65814 NUJ65814:NUL65814 OEF65814:OEH65814 OOB65814:OOD65814 OXX65814:OXZ65814 PHT65814:PHV65814 PRP65814:PRR65814 QBL65814:QBN65814 QLH65814:QLJ65814 QVD65814:QVF65814 REZ65814:RFB65814 ROV65814:ROX65814 RYR65814:RYT65814 SIN65814:SIP65814 SSJ65814:SSL65814 TCF65814:TCH65814 TMB65814:TMD65814 TVX65814:TVZ65814 UFT65814:UFV65814 UPP65814:UPR65814 UZL65814:UZN65814 VJH65814:VJJ65814 VTD65814:VTF65814 WCZ65814:WDB65814 WMV65814:WMX65814 WWR65814:WWT65814 AJ131350:AL131350 KF131350:KH131350 UB131350:UD131350 ADX131350:ADZ131350 ANT131350:ANV131350 AXP131350:AXR131350 BHL131350:BHN131350 BRH131350:BRJ131350 CBD131350:CBF131350 CKZ131350:CLB131350 CUV131350:CUX131350 DER131350:DET131350 DON131350:DOP131350 DYJ131350:DYL131350 EIF131350:EIH131350 ESB131350:ESD131350 FBX131350:FBZ131350 FLT131350:FLV131350 FVP131350:FVR131350 GFL131350:GFN131350 GPH131350:GPJ131350 GZD131350:GZF131350 HIZ131350:HJB131350 HSV131350:HSX131350 ICR131350:ICT131350 IMN131350:IMP131350 IWJ131350:IWL131350 JGF131350:JGH131350 JQB131350:JQD131350 JZX131350:JZZ131350 KJT131350:KJV131350 KTP131350:KTR131350 LDL131350:LDN131350 LNH131350:LNJ131350 LXD131350:LXF131350 MGZ131350:MHB131350 MQV131350:MQX131350 NAR131350:NAT131350 NKN131350:NKP131350 NUJ131350:NUL131350 OEF131350:OEH131350 OOB131350:OOD131350 OXX131350:OXZ131350 PHT131350:PHV131350 PRP131350:PRR131350 QBL131350:QBN131350 QLH131350:QLJ131350 QVD131350:QVF131350 REZ131350:RFB131350 ROV131350:ROX131350 RYR131350:RYT131350 SIN131350:SIP131350 SSJ131350:SSL131350 TCF131350:TCH131350 TMB131350:TMD131350 TVX131350:TVZ131350 UFT131350:UFV131350 UPP131350:UPR131350 UZL131350:UZN131350 VJH131350:VJJ131350 VTD131350:VTF131350 WCZ131350:WDB131350 WMV131350:WMX131350 WWR131350:WWT131350 AJ196886:AL196886 KF196886:KH196886 UB196886:UD196886 ADX196886:ADZ196886 ANT196886:ANV196886 AXP196886:AXR196886 BHL196886:BHN196886 BRH196886:BRJ196886 CBD196886:CBF196886 CKZ196886:CLB196886 CUV196886:CUX196886 DER196886:DET196886 DON196886:DOP196886 DYJ196886:DYL196886 EIF196886:EIH196886 ESB196886:ESD196886 FBX196886:FBZ196886 FLT196886:FLV196886 FVP196886:FVR196886 GFL196886:GFN196886 GPH196886:GPJ196886 GZD196886:GZF196886 HIZ196886:HJB196886 HSV196886:HSX196886 ICR196886:ICT196886 IMN196886:IMP196886 IWJ196886:IWL196886 JGF196886:JGH196886 JQB196886:JQD196886 JZX196886:JZZ196886 KJT196886:KJV196886 KTP196886:KTR196886 LDL196886:LDN196886 LNH196886:LNJ196886 LXD196886:LXF196886 MGZ196886:MHB196886 MQV196886:MQX196886 NAR196886:NAT196886 NKN196886:NKP196886 NUJ196886:NUL196886 OEF196886:OEH196886 OOB196886:OOD196886 OXX196886:OXZ196886 PHT196886:PHV196886 PRP196886:PRR196886 QBL196886:QBN196886 QLH196886:QLJ196886 QVD196886:QVF196886 REZ196886:RFB196886 ROV196886:ROX196886 RYR196886:RYT196886 SIN196886:SIP196886 SSJ196886:SSL196886 TCF196886:TCH196886 TMB196886:TMD196886 TVX196886:TVZ196886 UFT196886:UFV196886 UPP196886:UPR196886 UZL196886:UZN196886 VJH196886:VJJ196886 VTD196886:VTF196886 WCZ196886:WDB196886 WMV196886:WMX196886 WWR196886:WWT196886 AJ262422:AL262422 KF262422:KH262422 UB262422:UD262422 ADX262422:ADZ262422 ANT262422:ANV262422 AXP262422:AXR262422 BHL262422:BHN262422 BRH262422:BRJ262422 CBD262422:CBF262422 CKZ262422:CLB262422 CUV262422:CUX262422 DER262422:DET262422 DON262422:DOP262422 DYJ262422:DYL262422 EIF262422:EIH262422 ESB262422:ESD262422 FBX262422:FBZ262422 FLT262422:FLV262422 FVP262422:FVR262422 GFL262422:GFN262422 GPH262422:GPJ262422 GZD262422:GZF262422 HIZ262422:HJB262422 HSV262422:HSX262422 ICR262422:ICT262422 IMN262422:IMP262422 IWJ262422:IWL262422 JGF262422:JGH262422 JQB262422:JQD262422 JZX262422:JZZ262422 KJT262422:KJV262422 KTP262422:KTR262422 LDL262422:LDN262422 LNH262422:LNJ262422 LXD262422:LXF262422 MGZ262422:MHB262422 MQV262422:MQX262422 NAR262422:NAT262422 NKN262422:NKP262422 NUJ262422:NUL262422 OEF262422:OEH262422 OOB262422:OOD262422 OXX262422:OXZ262422 PHT262422:PHV262422 PRP262422:PRR262422 QBL262422:QBN262422 QLH262422:QLJ262422 QVD262422:QVF262422 REZ262422:RFB262422 ROV262422:ROX262422 RYR262422:RYT262422 SIN262422:SIP262422 SSJ262422:SSL262422 TCF262422:TCH262422 TMB262422:TMD262422 TVX262422:TVZ262422 UFT262422:UFV262422 UPP262422:UPR262422 UZL262422:UZN262422 VJH262422:VJJ262422 VTD262422:VTF262422 WCZ262422:WDB262422 WMV262422:WMX262422 WWR262422:WWT262422 AJ327958:AL327958 KF327958:KH327958 UB327958:UD327958 ADX327958:ADZ327958 ANT327958:ANV327958 AXP327958:AXR327958 BHL327958:BHN327958 BRH327958:BRJ327958 CBD327958:CBF327958 CKZ327958:CLB327958 CUV327958:CUX327958 DER327958:DET327958 DON327958:DOP327958 DYJ327958:DYL327958 EIF327958:EIH327958 ESB327958:ESD327958 FBX327958:FBZ327958 FLT327958:FLV327958 FVP327958:FVR327958 GFL327958:GFN327958 GPH327958:GPJ327958 GZD327958:GZF327958 HIZ327958:HJB327958 HSV327958:HSX327958 ICR327958:ICT327958 IMN327958:IMP327958 IWJ327958:IWL327958 JGF327958:JGH327958 JQB327958:JQD327958 JZX327958:JZZ327958 KJT327958:KJV327958 KTP327958:KTR327958 LDL327958:LDN327958 LNH327958:LNJ327958 LXD327958:LXF327958 MGZ327958:MHB327958 MQV327958:MQX327958 NAR327958:NAT327958 NKN327958:NKP327958 NUJ327958:NUL327958 OEF327958:OEH327958 OOB327958:OOD327958 OXX327958:OXZ327958 PHT327958:PHV327958 PRP327958:PRR327958 QBL327958:QBN327958 QLH327958:QLJ327958 QVD327958:QVF327958 REZ327958:RFB327958 ROV327958:ROX327958 RYR327958:RYT327958 SIN327958:SIP327958 SSJ327958:SSL327958 TCF327958:TCH327958 TMB327958:TMD327958 TVX327958:TVZ327958 UFT327958:UFV327958 UPP327958:UPR327958 UZL327958:UZN327958 VJH327958:VJJ327958 VTD327958:VTF327958 WCZ327958:WDB327958 WMV327958:WMX327958 WWR327958:WWT327958 AJ393494:AL393494 KF393494:KH393494 UB393494:UD393494 ADX393494:ADZ393494 ANT393494:ANV393494 AXP393494:AXR393494 BHL393494:BHN393494 BRH393494:BRJ393494 CBD393494:CBF393494 CKZ393494:CLB393494 CUV393494:CUX393494 DER393494:DET393494 DON393494:DOP393494 DYJ393494:DYL393494 EIF393494:EIH393494 ESB393494:ESD393494 FBX393494:FBZ393494 FLT393494:FLV393494 FVP393494:FVR393494 GFL393494:GFN393494 GPH393494:GPJ393494 GZD393494:GZF393494 HIZ393494:HJB393494 HSV393494:HSX393494 ICR393494:ICT393494 IMN393494:IMP393494 IWJ393494:IWL393494 JGF393494:JGH393494 JQB393494:JQD393494 JZX393494:JZZ393494 KJT393494:KJV393494 KTP393494:KTR393494 LDL393494:LDN393494 LNH393494:LNJ393494 LXD393494:LXF393494 MGZ393494:MHB393494 MQV393494:MQX393494 NAR393494:NAT393494 NKN393494:NKP393494 NUJ393494:NUL393494 OEF393494:OEH393494 OOB393494:OOD393494 OXX393494:OXZ393494 PHT393494:PHV393494 PRP393494:PRR393494 QBL393494:QBN393494 QLH393494:QLJ393494 QVD393494:QVF393494 REZ393494:RFB393494 ROV393494:ROX393494 RYR393494:RYT393494 SIN393494:SIP393494 SSJ393494:SSL393494 TCF393494:TCH393494 TMB393494:TMD393494 TVX393494:TVZ393494 UFT393494:UFV393494 UPP393494:UPR393494 UZL393494:UZN393494 VJH393494:VJJ393494 VTD393494:VTF393494 WCZ393494:WDB393494 WMV393494:WMX393494 WWR393494:WWT393494 AJ459030:AL459030 KF459030:KH459030 UB459030:UD459030 ADX459030:ADZ459030 ANT459030:ANV459030 AXP459030:AXR459030 BHL459030:BHN459030 BRH459030:BRJ459030 CBD459030:CBF459030 CKZ459030:CLB459030 CUV459030:CUX459030 DER459030:DET459030 DON459030:DOP459030 DYJ459030:DYL459030 EIF459030:EIH459030 ESB459030:ESD459030 FBX459030:FBZ459030 FLT459030:FLV459030 FVP459030:FVR459030 GFL459030:GFN459030 GPH459030:GPJ459030 GZD459030:GZF459030 HIZ459030:HJB459030 HSV459030:HSX459030 ICR459030:ICT459030 IMN459030:IMP459030 IWJ459030:IWL459030 JGF459030:JGH459030 JQB459030:JQD459030 JZX459030:JZZ459030 KJT459030:KJV459030 KTP459030:KTR459030 LDL459030:LDN459030 LNH459030:LNJ459030 LXD459030:LXF459030 MGZ459030:MHB459030 MQV459030:MQX459030 NAR459030:NAT459030 NKN459030:NKP459030 NUJ459030:NUL459030 OEF459030:OEH459030 OOB459030:OOD459030 OXX459030:OXZ459030 PHT459030:PHV459030 PRP459030:PRR459030 QBL459030:QBN459030 QLH459030:QLJ459030 QVD459030:QVF459030 REZ459030:RFB459030 ROV459030:ROX459030 RYR459030:RYT459030 SIN459030:SIP459030 SSJ459030:SSL459030 TCF459030:TCH459030 TMB459030:TMD459030 TVX459030:TVZ459030 UFT459030:UFV459030 UPP459030:UPR459030 UZL459030:UZN459030 VJH459030:VJJ459030 VTD459030:VTF459030 WCZ459030:WDB459030 WMV459030:WMX459030 WWR459030:WWT459030 AJ524566:AL524566 KF524566:KH524566 UB524566:UD524566 ADX524566:ADZ524566 ANT524566:ANV524566 AXP524566:AXR524566 BHL524566:BHN524566 BRH524566:BRJ524566 CBD524566:CBF524566 CKZ524566:CLB524566 CUV524566:CUX524566 DER524566:DET524566 DON524566:DOP524566 DYJ524566:DYL524566 EIF524566:EIH524566 ESB524566:ESD524566 FBX524566:FBZ524566 FLT524566:FLV524566 FVP524566:FVR524566 GFL524566:GFN524566 GPH524566:GPJ524566 GZD524566:GZF524566 HIZ524566:HJB524566 HSV524566:HSX524566 ICR524566:ICT524566 IMN524566:IMP524566 IWJ524566:IWL524566 JGF524566:JGH524566 JQB524566:JQD524566 JZX524566:JZZ524566 KJT524566:KJV524566 KTP524566:KTR524566 LDL524566:LDN524566 LNH524566:LNJ524566 LXD524566:LXF524566 MGZ524566:MHB524566 MQV524566:MQX524566 NAR524566:NAT524566 NKN524566:NKP524566 NUJ524566:NUL524566 OEF524566:OEH524566 OOB524566:OOD524566 OXX524566:OXZ524566 PHT524566:PHV524566 PRP524566:PRR524566 QBL524566:QBN524566 QLH524566:QLJ524566 QVD524566:QVF524566 REZ524566:RFB524566 ROV524566:ROX524566 RYR524566:RYT524566 SIN524566:SIP524566 SSJ524566:SSL524566 TCF524566:TCH524566 TMB524566:TMD524566 TVX524566:TVZ524566 UFT524566:UFV524566 UPP524566:UPR524566 UZL524566:UZN524566 VJH524566:VJJ524566 VTD524566:VTF524566 WCZ524566:WDB524566 WMV524566:WMX524566 WWR524566:WWT524566 AJ590102:AL590102 KF590102:KH590102 UB590102:UD590102 ADX590102:ADZ590102 ANT590102:ANV590102 AXP590102:AXR590102 BHL590102:BHN590102 BRH590102:BRJ590102 CBD590102:CBF590102 CKZ590102:CLB590102 CUV590102:CUX590102 DER590102:DET590102 DON590102:DOP590102 DYJ590102:DYL590102 EIF590102:EIH590102 ESB590102:ESD590102 FBX590102:FBZ590102 FLT590102:FLV590102 FVP590102:FVR590102 GFL590102:GFN590102 GPH590102:GPJ590102 GZD590102:GZF590102 HIZ590102:HJB590102 HSV590102:HSX590102 ICR590102:ICT590102 IMN590102:IMP590102 IWJ590102:IWL590102 JGF590102:JGH590102 JQB590102:JQD590102 JZX590102:JZZ590102 KJT590102:KJV590102 KTP590102:KTR590102 LDL590102:LDN590102 LNH590102:LNJ590102 LXD590102:LXF590102 MGZ590102:MHB590102 MQV590102:MQX590102 NAR590102:NAT590102 NKN590102:NKP590102 NUJ590102:NUL590102 OEF590102:OEH590102 OOB590102:OOD590102 OXX590102:OXZ590102 PHT590102:PHV590102 PRP590102:PRR590102 QBL590102:QBN590102 QLH590102:QLJ590102 QVD590102:QVF590102 REZ590102:RFB590102 ROV590102:ROX590102 RYR590102:RYT590102 SIN590102:SIP590102 SSJ590102:SSL590102 TCF590102:TCH590102 TMB590102:TMD590102 TVX590102:TVZ590102 UFT590102:UFV590102 UPP590102:UPR590102 UZL590102:UZN590102 VJH590102:VJJ590102 VTD590102:VTF590102 WCZ590102:WDB590102 WMV590102:WMX590102 WWR590102:WWT590102 AJ655638:AL655638 KF655638:KH655638 UB655638:UD655638 ADX655638:ADZ655638 ANT655638:ANV655638 AXP655638:AXR655638 BHL655638:BHN655638 BRH655638:BRJ655638 CBD655638:CBF655638 CKZ655638:CLB655638 CUV655638:CUX655638 DER655638:DET655638 DON655638:DOP655638 DYJ655638:DYL655638 EIF655638:EIH655638 ESB655638:ESD655638 FBX655638:FBZ655638 FLT655638:FLV655638 FVP655638:FVR655638 GFL655638:GFN655638 GPH655638:GPJ655638 GZD655638:GZF655638 HIZ655638:HJB655638 HSV655638:HSX655638 ICR655638:ICT655638 IMN655638:IMP655638 IWJ655638:IWL655638 JGF655638:JGH655638 JQB655638:JQD655638 JZX655638:JZZ655638 KJT655638:KJV655638 KTP655638:KTR655638 LDL655638:LDN655638 LNH655638:LNJ655638 LXD655638:LXF655638 MGZ655638:MHB655638 MQV655638:MQX655638 NAR655638:NAT655638 NKN655638:NKP655638 NUJ655638:NUL655638 OEF655638:OEH655638 OOB655638:OOD655638 OXX655638:OXZ655638 PHT655638:PHV655638 PRP655638:PRR655638 QBL655638:QBN655638 QLH655638:QLJ655638 QVD655638:QVF655638 REZ655638:RFB655638 ROV655638:ROX655638 RYR655638:RYT655638 SIN655638:SIP655638 SSJ655638:SSL655638 TCF655638:TCH655638 TMB655638:TMD655638 TVX655638:TVZ655638 UFT655638:UFV655638 UPP655638:UPR655638 UZL655638:UZN655638 VJH655638:VJJ655638 VTD655638:VTF655638 WCZ655638:WDB655638 WMV655638:WMX655638 WWR655638:WWT655638 AJ721174:AL721174 KF721174:KH721174 UB721174:UD721174 ADX721174:ADZ721174 ANT721174:ANV721174 AXP721174:AXR721174 BHL721174:BHN721174 BRH721174:BRJ721174 CBD721174:CBF721174 CKZ721174:CLB721174 CUV721174:CUX721174 DER721174:DET721174 DON721174:DOP721174 DYJ721174:DYL721174 EIF721174:EIH721174 ESB721174:ESD721174 FBX721174:FBZ721174 FLT721174:FLV721174 FVP721174:FVR721174 GFL721174:GFN721174 GPH721174:GPJ721174 GZD721174:GZF721174 HIZ721174:HJB721174 HSV721174:HSX721174 ICR721174:ICT721174 IMN721174:IMP721174 IWJ721174:IWL721174 JGF721174:JGH721174 JQB721174:JQD721174 JZX721174:JZZ721174 KJT721174:KJV721174 KTP721174:KTR721174 LDL721174:LDN721174 LNH721174:LNJ721174 LXD721174:LXF721174 MGZ721174:MHB721174 MQV721174:MQX721174 NAR721174:NAT721174 NKN721174:NKP721174 NUJ721174:NUL721174 OEF721174:OEH721174 OOB721174:OOD721174 OXX721174:OXZ721174 PHT721174:PHV721174 PRP721174:PRR721174 QBL721174:QBN721174 QLH721174:QLJ721174 QVD721174:QVF721174 REZ721174:RFB721174 ROV721174:ROX721174 RYR721174:RYT721174 SIN721174:SIP721174 SSJ721174:SSL721174 TCF721174:TCH721174 TMB721174:TMD721174 TVX721174:TVZ721174 UFT721174:UFV721174 UPP721174:UPR721174 UZL721174:UZN721174 VJH721174:VJJ721174 VTD721174:VTF721174 WCZ721174:WDB721174 WMV721174:WMX721174 WWR721174:WWT721174 AJ786710:AL786710 KF786710:KH786710 UB786710:UD786710 ADX786710:ADZ786710 ANT786710:ANV786710 AXP786710:AXR786710 BHL786710:BHN786710 BRH786710:BRJ786710 CBD786710:CBF786710 CKZ786710:CLB786710 CUV786710:CUX786710 DER786710:DET786710 DON786710:DOP786710 DYJ786710:DYL786710 EIF786710:EIH786710 ESB786710:ESD786710 FBX786710:FBZ786710 FLT786710:FLV786710 FVP786710:FVR786710 GFL786710:GFN786710 GPH786710:GPJ786710 GZD786710:GZF786710 HIZ786710:HJB786710 HSV786710:HSX786710 ICR786710:ICT786710 IMN786710:IMP786710 IWJ786710:IWL786710 JGF786710:JGH786710 JQB786710:JQD786710 JZX786710:JZZ786710 KJT786710:KJV786710 KTP786710:KTR786710 LDL786710:LDN786710 LNH786710:LNJ786710 LXD786710:LXF786710 MGZ786710:MHB786710 MQV786710:MQX786710 NAR786710:NAT786710 NKN786710:NKP786710 NUJ786710:NUL786710 OEF786710:OEH786710 OOB786710:OOD786710 OXX786710:OXZ786710 PHT786710:PHV786710 PRP786710:PRR786710 QBL786710:QBN786710 QLH786710:QLJ786710 QVD786710:QVF786710 REZ786710:RFB786710 ROV786710:ROX786710 RYR786710:RYT786710 SIN786710:SIP786710 SSJ786710:SSL786710 TCF786710:TCH786710 TMB786710:TMD786710 TVX786710:TVZ786710 UFT786710:UFV786710 UPP786710:UPR786710 UZL786710:UZN786710 VJH786710:VJJ786710 VTD786710:VTF786710 WCZ786710:WDB786710 WMV786710:WMX786710 WWR786710:WWT786710 AJ852246:AL852246 KF852246:KH852246 UB852246:UD852246 ADX852246:ADZ852246 ANT852246:ANV852246 AXP852246:AXR852246 BHL852246:BHN852246 BRH852246:BRJ852246 CBD852246:CBF852246 CKZ852246:CLB852246 CUV852246:CUX852246 DER852246:DET852246 DON852246:DOP852246 DYJ852246:DYL852246 EIF852246:EIH852246 ESB852246:ESD852246 FBX852246:FBZ852246 FLT852246:FLV852246 FVP852246:FVR852246 GFL852246:GFN852246 GPH852246:GPJ852246 GZD852246:GZF852246 HIZ852246:HJB852246 HSV852246:HSX852246 ICR852246:ICT852246 IMN852246:IMP852246 IWJ852246:IWL852246 JGF852246:JGH852246 JQB852246:JQD852246 JZX852246:JZZ852246 KJT852246:KJV852246 KTP852246:KTR852246 LDL852246:LDN852246 LNH852246:LNJ852246 LXD852246:LXF852246 MGZ852246:MHB852246 MQV852246:MQX852246 NAR852246:NAT852246 NKN852246:NKP852246 NUJ852246:NUL852246 OEF852246:OEH852246 OOB852246:OOD852246 OXX852246:OXZ852246 PHT852246:PHV852246 PRP852246:PRR852246 QBL852246:QBN852246 QLH852246:QLJ852246 QVD852246:QVF852246 REZ852246:RFB852246 ROV852246:ROX852246 RYR852246:RYT852246 SIN852246:SIP852246 SSJ852246:SSL852246 TCF852246:TCH852246 TMB852246:TMD852246 TVX852246:TVZ852246 UFT852246:UFV852246 UPP852246:UPR852246 UZL852246:UZN852246 VJH852246:VJJ852246 VTD852246:VTF852246 WCZ852246:WDB852246 WMV852246:WMX852246 WWR852246:WWT852246 AJ917782:AL917782 KF917782:KH917782 UB917782:UD917782 ADX917782:ADZ917782 ANT917782:ANV917782 AXP917782:AXR917782 BHL917782:BHN917782 BRH917782:BRJ917782 CBD917782:CBF917782 CKZ917782:CLB917782 CUV917782:CUX917782 DER917782:DET917782 DON917782:DOP917782 DYJ917782:DYL917782 EIF917782:EIH917782 ESB917782:ESD917782 FBX917782:FBZ917782 FLT917782:FLV917782 FVP917782:FVR917782 GFL917782:GFN917782 GPH917782:GPJ917782 GZD917782:GZF917782 HIZ917782:HJB917782 HSV917782:HSX917782 ICR917782:ICT917782 IMN917782:IMP917782 IWJ917782:IWL917782 JGF917782:JGH917782 JQB917782:JQD917782 JZX917782:JZZ917782 KJT917782:KJV917782 KTP917782:KTR917782 LDL917782:LDN917782 LNH917782:LNJ917782 LXD917782:LXF917782 MGZ917782:MHB917782 MQV917782:MQX917782 NAR917782:NAT917782 NKN917782:NKP917782 NUJ917782:NUL917782 OEF917782:OEH917782 OOB917782:OOD917782 OXX917782:OXZ917782 PHT917782:PHV917782 PRP917782:PRR917782 QBL917782:QBN917782 QLH917782:QLJ917782 QVD917782:QVF917782 REZ917782:RFB917782 ROV917782:ROX917782 RYR917782:RYT917782 SIN917782:SIP917782 SSJ917782:SSL917782 TCF917782:TCH917782 TMB917782:TMD917782 TVX917782:TVZ917782 UFT917782:UFV917782 UPP917782:UPR917782 UZL917782:UZN917782 VJH917782:VJJ917782 VTD917782:VTF917782 WCZ917782:WDB917782 WMV917782:WMX917782 WWR917782:WWT917782 AJ983318:AL983318 KF983318:KH983318 UB983318:UD983318 ADX983318:ADZ983318 ANT983318:ANV983318 AXP983318:AXR983318 BHL983318:BHN983318 BRH983318:BRJ983318 CBD983318:CBF983318 CKZ983318:CLB983318 CUV983318:CUX983318 DER983318:DET983318 DON983318:DOP983318 DYJ983318:DYL983318 EIF983318:EIH983318 ESB983318:ESD983318 FBX983318:FBZ983318 FLT983318:FLV983318 FVP983318:FVR983318 GFL983318:GFN983318 GPH983318:GPJ983318 GZD983318:GZF983318 HIZ983318:HJB983318 HSV983318:HSX983318 ICR983318:ICT983318 IMN983318:IMP983318 IWJ983318:IWL983318 JGF983318:JGH983318 JQB983318:JQD983318 JZX983318:JZZ983318 KJT983318:KJV983318 KTP983318:KTR983318 LDL983318:LDN983318 LNH983318:LNJ983318 LXD983318:LXF983318 MGZ983318:MHB983318 MQV983318:MQX983318 NAR983318:NAT983318 NKN983318:NKP983318 NUJ983318:NUL983318 OEF983318:OEH983318 OOB983318:OOD983318 OXX983318:OXZ983318 PHT983318:PHV983318 PRP983318:PRR983318 QBL983318:QBN983318 QLH983318:QLJ983318 QVD983318:QVF983318 REZ983318:RFB983318 ROV983318:ROX983318 RYR983318:RYT983318 SIN983318:SIP983318 SSJ983318:SSL983318 TCF983318:TCH983318 TMB983318:TMD983318 TVX983318:TVZ983318 UFT983318:UFV983318 UPP983318:UPR983318 UZL983318:UZN983318 VJH983318:VJJ983318 VTD983318:VTF983318 WCZ983318:WDB983318 WMV983318:WMX983318 WWR983318:WWT983318 AJ303:AL303 KF303:KH303 UB303:UD303 ADX303:ADZ303 ANT303:ANV303 AXP303:AXR303 BHL303:BHN303 BRH303:BRJ303 CBD303:CBF303 CKZ303:CLB303 CUV303:CUX303 DER303:DET303 DON303:DOP303 DYJ303:DYL303 EIF303:EIH303 ESB303:ESD303 FBX303:FBZ303 FLT303:FLV303 FVP303:FVR303 GFL303:GFN303 GPH303:GPJ303 GZD303:GZF303 HIZ303:HJB303 HSV303:HSX303 ICR303:ICT303 IMN303:IMP303 IWJ303:IWL303 JGF303:JGH303 JQB303:JQD303 JZX303:JZZ303 KJT303:KJV303 KTP303:KTR303 LDL303:LDN303 LNH303:LNJ303 LXD303:LXF303 MGZ303:MHB303 MQV303:MQX303 NAR303:NAT303 NKN303:NKP303 NUJ303:NUL303 OEF303:OEH303 OOB303:OOD303 OXX303:OXZ303 PHT303:PHV303 PRP303:PRR303 QBL303:QBN303 QLH303:QLJ303 QVD303:QVF303 REZ303:RFB303 ROV303:ROX303 RYR303:RYT303 SIN303:SIP303 SSJ303:SSL303 TCF303:TCH303 TMB303:TMD303 TVX303:TVZ303 UFT303:UFV303 UPP303:UPR303 UZL303:UZN303 VJH303:VJJ303 VTD303:VTF303 WCZ303:WDB303 WMV303:WMX303 WWR303:WWT303 AJ65839:AL65839 KF65839:KH65839 UB65839:UD65839 ADX65839:ADZ65839 ANT65839:ANV65839 AXP65839:AXR65839 BHL65839:BHN65839 BRH65839:BRJ65839 CBD65839:CBF65839 CKZ65839:CLB65839 CUV65839:CUX65839 DER65839:DET65839 DON65839:DOP65839 DYJ65839:DYL65839 EIF65839:EIH65839 ESB65839:ESD65839 FBX65839:FBZ65839 FLT65839:FLV65839 FVP65839:FVR65839 GFL65839:GFN65839 GPH65839:GPJ65839 GZD65839:GZF65839 HIZ65839:HJB65839 HSV65839:HSX65839 ICR65839:ICT65839 IMN65839:IMP65839 IWJ65839:IWL65839 JGF65839:JGH65839 JQB65839:JQD65839 JZX65839:JZZ65839 KJT65839:KJV65839 KTP65839:KTR65839 LDL65839:LDN65839 LNH65839:LNJ65839 LXD65839:LXF65839 MGZ65839:MHB65839 MQV65839:MQX65839 NAR65839:NAT65839 NKN65839:NKP65839 NUJ65839:NUL65839 OEF65839:OEH65839 OOB65839:OOD65839 OXX65839:OXZ65839 PHT65839:PHV65839 PRP65839:PRR65839 QBL65839:QBN65839 QLH65839:QLJ65839 QVD65839:QVF65839 REZ65839:RFB65839 ROV65839:ROX65839 RYR65839:RYT65839 SIN65839:SIP65839 SSJ65839:SSL65839 TCF65839:TCH65839 TMB65839:TMD65839 TVX65839:TVZ65839 UFT65839:UFV65839 UPP65839:UPR65839 UZL65839:UZN65839 VJH65839:VJJ65839 VTD65839:VTF65839 WCZ65839:WDB65839 WMV65839:WMX65839 WWR65839:WWT65839 AJ131375:AL131375 KF131375:KH131375 UB131375:UD131375 ADX131375:ADZ131375 ANT131375:ANV131375 AXP131375:AXR131375 BHL131375:BHN131375 BRH131375:BRJ131375 CBD131375:CBF131375 CKZ131375:CLB131375 CUV131375:CUX131375 DER131375:DET131375 DON131375:DOP131375 DYJ131375:DYL131375 EIF131375:EIH131375 ESB131375:ESD131375 FBX131375:FBZ131375 FLT131375:FLV131375 FVP131375:FVR131375 GFL131375:GFN131375 GPH131375:GPJ131375 GZD131375:GZF131375 HIZ131375:HJB131375 HSV131375:HSX131375 ICR131375:ICT131375 IMN131375:IMP131375 IWJ131375:IWL131375 JGF131375:JGH131375 JQB131375:JQD131375 JZX131375:JZZ131375 KJT131375:KJV131375 KTP131375:KTR131375 LDL131375:LDN131375 LNH131375:LNJ131375 LXD131375:LXF131375 MGZ131375:MHB131375 MQV131375:MQX131375 NAR131375:NAT131375 NKN131375:NKP131375 NUJ131375:NUL131375 OEF131375:OEH131375 OOB131375:OOD131375 OXX131375:OXZ131375 PHT131375:PHV131375 PRP131375:PRR131375 QBL131375:QBN131375 QLH131375:QLJ131375 QVD131375:QVF131375 REZ131375:RFB131375 ROV131375:ROX131375 RYR131375:RYT131375 SIN131375:SIP131375 SSJ131375:SSL131375 TCF131375:TCH131375 TMB131375:TMD131375 TVX131375:TVZ131375 UFT131375:UFV131375 UPP131375:UPR131375 UZL131375:UZN131375 VJH131375:VJJ131375 VTD131375:VTF131375 WCZ131375:WDB131375 WMV131375:WMX131375 WWR131375:WWT131375 AJ196911:AL196911 KF196911:KH196911 UB196911:UD196911 ADX196911:ADZ196911 ANT196911:ANV196911 AXP196911:AXR196911 BHL196911:BHN196911 BRH196911:BRJ196911 CBD196911:CBF196911 CKZ196911:CLB196911 CUV196911:CUX196911 DER196911:DET196911 DON196911:DOP196911 DYJ196911:DYL196911 EIF196911:EIH196911 ESB196911:ESD196911 FBX196911:FBZ196911 FLT196911:FLV196911 FVP196911:FVR196911 GFL196911:GFN196911 GPH196911:GPJ196911 GZD196911:GZF196911 HIZ196911:HJB196911 HSV196911:HSX196911 ICR196911:ICT196911 IMN196911:IMP196911 IWJ196911:IWL196911 JGF196911:JGH196911 JQB196911:JQD196911 JZX196911:JZZ196911 KJT196911:KJV196911 KTP196911:KTR196911 LDL196911:LDN196911 LNH196911:LNJ196911 LXD196911:LXF196911 MGZ196911:MHB196911 MQV196911:MQX196911 NAR196911:NAT196911 NKN196911:NKP196911 NUJ196911:NUL196911 OEF196911:OEH196911 OOB196911:OOD196911 OXX196911:OXZ196911 PHT196911:PHV196911 PRP196911:PRR196911 QBL196911:QBN196911 QLH196911:QLJ196911 QVD196911:QVF196911 REZ196911:RFB196911 ROV196911:ROX196911 RYR196911:RYT196911 SIN196911:SIP196911 SSJ196911:SSL196911 TCF196911:TCH196911 TMB196911:TMD196911 TVX196911:TVZ196911 UFT196911:UFV196911 UPP196911:UPR196911 UZL196911:UZN196911 VJH196911:VJJ196911 VTD196911:VTF196911 WCZ196911:WDB196911 WMV196911:WMX196911 WWR196911:WWT196911 AJ262447:AL262447 KF262447:KH262447 UB262447:UD262447 ADX262447:ADZ262447 ANT262447:ANV262447 AXP262447:AXR262447 BHL262447:BHN262447 BRH262447:BRJ262447 CBD262447:CBF262447 CKZ262447:CLB262447 CUV262447:CUX262447 DER262447:DET262447 DON262447:DOP262447 DYJ262447:DYL262447 EIF262447:EIH262447 ESB262447:ESD262447 FBX262447:FBZ262447 FLT262447:FLV262447 FVP262447:FVR262447 GFL262447:GFN262447 GPH262447:GPJ262447 GZD262447:GZF262447 HIZ262447:HJB262447 HSV262447:HSX262447 ICR262447:ICT262447 IMN262447:IMP262447 IWJ262447:IWL262447 JGF262447:JGH262447 JQB262447:JQD262447 JZX262447:JZZ262447 KJT262447:KJV262447 KTP262447:KTR262447 LDL262447:LDN262447 LNH262447:LNJ262447 LXD262447:LXF262447 MGZ262447:MHB262447 MQV262447:MQX262447 NAR262447:NAT262447 NKN262447:NKP262447 NUJ262447:NUL262447 OEF262447:OEH262447 OOB262447:OOD262447 OXX262447:OXZ262447 PHT262447:PHV262447 PRP262447:PRR262447 QBL262447:QBN262447 QLH262447:QLJ262447 QVD262447:QVF262447 REZ262447:RFB262447 ROV262447:ROX262447 RYR262447:RYT262447 SIN262447:SIP262447 SSJ262447:SSL262447 TCF262447:TCH262447 TMB262447:TMD262447 TVX262447:TVZ262447 UFT262447:UFV262447 UPP262447:UPR262447 UZL262447:UZN262447 VJH262447:VJJ262447 VTD262447:VTF262447 WCZ262447:WDB262447 WMV262447:WMX262447 WWR262447:WWT262447 AJ327983:AL327983 KF327983:KH327983 UB327983:UD327983 ADX327983:ADZ327983 ANT327983:ANV327983 AXP327983:AXR327983 BHL327983:BHN327983 BRH327983:BRJ327983 CBD327983:CBF327983 CKZ327983:CLB327983 CUV327983:CUX327983 DER327983:DET327983 DON327983:DOP327983 DYJ327983:DYL327983 EIF327983:EIH327983 ESB327983:ESD327983 FBX327983:FBZ327983 FLT327983:FLV327983 FVP327983:FVR327983 GFL327983:GFN327983 GPH327983:GPJ327983 GZD327983:GZF327983 HIZ327983:HJB327983 HSV327983:HSX327983 ICR327983:ICT327983 IMN327983:IMP327983 IWJ327983:IWL327983 JGF327983:JGH327983 JQB327983:JQD327983 JZX327983:JZZ327983 KJT327983:KJV327983 KTP327983:KTR327983 LDL327983:LDN327983 LNH327983:LNJ327983 LXD327983:LXF327983 MGZ327983:MHB327983 MQV327983:MQX327983 NAR327983:NAT327983 NKN327983:NKP327983 NUJ327983:NUL327983 OEF327983:OEH327983 OOB327983:OOD327983 OXX327983:OXZ327983 PHT327983:PHV327983 PRP327983:PRR327983 QBL327983:QBN327983 QLH327983:QLJ327983 QVD327983:QVF327983 REZ327983:RFB327983 ROV327983:ROX327983 RYR327983:RYT327983 SIN327983:SIP327983 SSJ327983:SSL327983 TCF327983:TCH327983 TMB327983:TMD327983 TVX327983:TVZ327983 UFT327983:UFV327983 UPP327983:UPR327983 UZL327983:UZN327983 VJH327983:VJJ327983 VTD327983:VTF327983 WCZ327983:WDB327983 WMV327983:WMX327983 WWR327983:WWT327983 AJ393519:AL393519 KF393519:KH393519 UB393519:UD393519 ADX393519:ADZ393519 ANT393519:ANV393519 AXP393519:AXR393519 BHL393519:BHN393519 BRH393519:BRJ393519 CBD393519:CBF393519 CKZ393519:CLB393519 CUV393519:CUX393519 DER393519:DET393519 DON393519:DOP393519 DYJ393519:DYL393519 EIF393519:EIH393519 ESB393519:ESD393519 FBX393519:FBZ393519 FLT393519:FLV393519 FVP393519:FVR393519 GFL393519:GFN393519 GPH393519:GPJ393519 GZD393519:GZF393519 HIZ393519:HJB393519 HSV393519:HSX393519 ICR393519:ICT393519 IMN393519:IMP393519 IWJ393519:IWL393519 JGF393519:JGH393519 JQB393519:JQD393519 JZX393519:JZZ393519 KJT393519:KJV393519 KTP393519:KTR393519 LDL393519:LDN393519 LNH393519:LNJ393519 LXD393519:LXF393519 MGZ393519:MHB393519 MQV393519:MQX393519 NAR393519:NAT393519 NKN393519:NKP393519 NUJ393519:NUL393519 OEF393519:OEH393519 OOB393519:OOD393519 OXX393519:OXZ393519 PHT393519:PHV393519 PRP393519:PRR393519 QBL393519:QBN393519 QLH393519:QLJ393519 QVD393519:QVF393519 REZ393519:RFB393519 ROV393519:ROX393519 RYR393519:RYT393519 SIN393519:SIP393519 SSJ393519:SSL393519 TCF393519:TCH393519 TMB393519:TMD393519 TVX393519:TVZ393519 UFT393519:UFV393519 UPP393519:UPR393519 UZL393519:UZN393519 VJH393519:VJJ393519 VTD393519:VTF393519 WCZ393519:WDB393519 WMV393519:WMX393519 WWR393519:WWT393519 AJ459055:AL459055 KF459055:KH459055 UB459055:UD459055 ADX459055:ADZ459055 ANT459055:ANV459055 AXP459055:AXR459055 BHL459055:BHN459055 BRH459055:BRJ459055 CBD459055:CBF459055 CKZ459055:CLB459055 CUV459055:CUX459055 DER459055:DET459055 DON459055:DOP459055 DYJ459055:DYL459055 EIF459055:EIH459055 ESB459055:ESD459055 FBX459055:FBZ459055 FLT459055:FLV459055 FVP459055:FVR459055 GFL459055:GFN459055 GPH459055:GPJ459055 GZD459055:GZF459055 HIZ459055:HJB459055 HSV459055:HSX459055 ICR459055:ICT459055 IMN459055:IMP459055 IWJ459055:IWL459055 JGF459055:JGH459055 JQB459055:JQD459055 JZX459055:JZZ459055 KJT459055:KJV459055 KTP459055:KTR459055 LDL459055:LDN459055 LNH459055:LNJ459055 LXD459055:LXF459055 MGZ459055:MHB459055 MQV459055:MQX459055 NAR459055:NAT459055 NKN459055:NKP459055 NUJ459055:NUL459055 OEF459055:OEH459055 OOB459055:OOD459055 OXX459055:OXZ459055 PHT459055:PHV459055 PRP459055:PRR459055 QBL459055:QBN459055 QLH459055:QLJ459055 QVD459055:QVF459055 REZ459055:RFB459055 ROV459055:ROX459055 RYR459055:RYT459055 SIN459055:SIP459055 SSJ459055:SSL459055 TCF459055:TCH459055 TMB459055:TMD459055 TVX459055:TVZ459055 UFT459055:UFV459055 UPP459055:UPR459055 UZL459055:UZN459055 VJH459055:VJJ459055 VTD459055:VTF459055 WCZ459055:WDB459055 WMV459055:WMX459055 WWR459055:WWT459055 AJ524591:AL524591 KF524591:KH524591 UB524591:UD524591 ADX524591:ADZ524591 ANT524591:ANV524591 AXP524591:AXR524591 BHL524591:BHN524591 BRH524591:BRJ524591 CBD524591:CBF524591 CKZ524591:CLB524591 CUV524591:CUX524591 DER524591:DET524591 DON524591:DOP524591 DYJ524591:DYL524591 EIF524591:EIH524591 ESB524591:ESD524591 FBX524591:FBZ524591 FLT524591:FLV524591 FVP524591:FVR524591 GFL524591:GFN524591 GPH524591:GPJ524591 GZD524591:GZF524591 HIZ524591:HJB524591 HSV524591:HSX524591 ICR524591:ICT524591 IMN524591:IMP524591 IWJ524591:IWL524591 JGF524591:JGH524591 JQB524591:JQD524591 JZX524591:JZZ524591 KJT524591:KJV524591 KTP524591:KTR524591 LDL524591:LDN524591 LNH524591:LNJ524591 LXD524591:LXF524591 MGZ524591:MHB524591 MQV524591:MQX524591 NAR524591:NAT524591 NKN524591:NKP524591 NUJ524591:NUL524591 OEF524591:OEH524591 OOB524591:OOD524591 OXX524591:OXZ524591 PHT524591:PHV524591 PRP524591:PRR524591 QBL524591:QBN524591 QLH524591:QLJ524591 QVD524591:QVF524591 REZ524591:RFB524591 ROV524591:ROX524591 RYR524591:RYT524591 SIN524591:SIP524591 SSJ524591:SSL524591 TCF524591:TCH524591 TMB524591:TMD524591 TVX524591:TVZ524591 UFT524591:UFV524591 UPP524591:UPR524591 UZL524591:UZN524591 VJH524591:VJJ524591 VTD524591:VTF524591 WCZ524591:WDB524591 WMV524591:WMX524591 WWR524591:WWT524591 AJ590127:AL590127 KF590127:KH590127 UB590127:UD590127 ADX590127:ADZ590127 ANT590127:ANV590127 AXP590127:AXR590127 BHL590127:BHN590127 BRH590127:BRJ590127 CBD590127:CBF590127 CKZ590127:CLB590127 CUV590127:CUX590127 DER590127:DET590127 DON590127:DOP590127 DYJ590127:DYL590127 EIF590127:EIH590127 ESB590127:ESD590127 FBX590127:FBZ590127 FLT590127:FLV590127 FVP590127:FVR590127 GFL590127:GFN590127 GPH590127:GPJ590127 GZD590127:GZF590127 HIZ590127:HJB590127 HSV590127:HSX590127 ICR590127:ICT590127 IMN590127:IMP590127 IWJ590127:IWL590127 JGF590127:JGH590127 JQB590127:JQD590127 JZX590127:JZZ590127 KJT590127:KJV590127 KTP590127:KTR590127 LDL590127:LDN590127 LNH590127:LNJ590127 LXD590127:LXF590127 MGZ590127:MHB590127 MQV590127:MQX590127 NAR590127:NAT590127 NKN590127:NKP590127 NUJ590127:NUL590127 OEF590127:OEH590127 OOB590127:OOD590127 OXX590127:OXZ590127 PHT590127:PHV590127 PRP590127:PRR590127 QBL590127:QBN590127 QLH590127:QLJ590127 QVD590127:QVF590127 REZ590127:RFB590127 ROV590127:ROX590127 RYR590127:RYT590127 SIN590127:SIP590127 SSJ590127:SSL590127 TCF590127:TCH590127 TMB590127:TMD590127 TVX590127:TVZ590127 UFT590127:UFV590127 UPP590127:UPR590127 UZL590127:UZN590127 VJH590127:VJJ590127 VTD590127:VTF590127 WCZ590127:WDB590127 WMV590127:WMX590127 WWR590127:WWT590127 AJ655663:AL655663 KF655663:KH655663 UB655663:UD655663 ADX655663:ADZ655663 ANT655663:ANV655663 AXP655663:AXR655663 BHL655663:BHN655663 BRH655663:BRJ655663 CBD655663:CBF655663 CKZ655663:CLB655663 CUV655663:CUX655663 DER655663:DET655663 DON655663:DOP655663 DYJ655663:DYL655663 EIF655663:EIH655663 ESB655663:ESD655663 FBX655663:FBZ655663 FLT655663:FLV655663 FVP655663:FVR655663 GFL655663:GFN655663 GPH655663:GPJ655663 GZD655663:GZF655663 HIZ655663:HJB655663 HSV655663:HSX655663 ICR655663:ICT655663 IMN655663:IMP655663 IWJ655663:IWL655663 JGF655663:JGH655663 JQB655663:JQD655663 JZX655663:JZZ655663 KJT655663:KJV655663 KTP655663:KTR655663 LDL655663:LDN655663 LNH655663:LNJ655663 LXD655663:LXF655663 MGZ655663:MHB655663 MQV655663:MQX655663 NAR655663:NAT655663 NKN655663:NKP655663 NUJ655663:NUL655663 OEF655663:OEH655663 OOB655663:OOD655663 OXX655663:OXZ655663 PHT655663:PHV655663 PRP655663:PRR655663 QBL655663:QBN655663 QLH655663:QLJ655663 QVD655663:QVF655663 REZ655663:RFB655663 ROV655663:ROX655663 RYR655663:RYT655663 SIN655663:SIP655663 SSJ655663:SSL655663 TCF655663:TCH655663 TMB655663:TMD655663 TVX655663:TVZ655663 UFT655663:UFV655663 UPP655663:UPR655663 UZL655663:UZN655663 VJH655663:VJJ655663 VTD655663:VTF655663 WCZ655663:WDB655663 WMV655663:WMX655663 WWR655663:WWT655663 AJ721199:AL721199 KF721199:KH721199 UB721199:UD721199 ADX721199:ADZ721199 ANT721199:ANV721199 AXP721199:AXR721199 BHL721199:BHN721199 BRH721199:BRJ721199 CBD721199:CBF721199 CKZ721199:CLB721199 CUV721199:CUX721199 DER721199:DET721199 DON721199:DOP721199 DYJ721199:DYL721199 EIF721199:EIH721199 ESB721199:ESD721199 FBX721199:FBZ721199 FLT721199:FLV721199 FVP721199:FVR721199 GFL721199:GFN721199 GPH721199:GPJ721199 GZD721199:GZF721199 HIZ721199:HJB721199 HSV721199:HSX721199 ICR721199:ICT721199 IMN721199:IMP721199 IWJ721199:IWL721199 JGF721199:JGH721199 JQB721199:JQD721199 JZX721199:JZZ721199 KJT721199:KJV721199 KTP721199:KTR721199 LDL721199:LDN721199 LNH721199:LNJ721199 LXD721199:LXF721199 MGZ721199:MHB721199 MQV721199:MQX721199 NAR721199:NAT721199 NKN721199:NKP721199 NUJ721199:NUL721199 OEF721199:OEH721199 OOB721199:OOD721199 OXX721199:OXZ721199 PHT721199:PHV721199 PRP721199:PRR721199 QBL721199:QBN721199 QLH721199:QLJ721199 QVD721199:QVF721199 REZ721199:RFB721199 ROV721199:ROX721199 RYR721199:RYT721199 SIN721199:SIP721199 SSJ721199:SSL721199 TCF721199:TCH721199 TMB721199:TMD721199 TVX721199:TVZ721199 UFT721199:UFV721199 UPP721199:UPR721199 UZL721199:UZN721199 VJH721199:VJJ721199 VTD721199:VTF721199 WCZ721199:WDB721199 WMV721199:WMX721199 WWR721199:WWT721199 AJ786735:AL786735 KF786735:KH786735 UB786735:UD786735 ADX786735:ADZ786735 ANT786735:ANV786735 AXP786735:AXR786735 BHL786735:BHN786735 BRH786735:BRJ786735 CBD786735:CBF786735 CKZ786735:CLB786735 CUV786735:CUX786735 DER786735:DET786735 DON786735:DOP786735 DYJ786735:DYL786735 EIF786735:EIH786735 ESB786735:ESD786735 FBX786735:FBZ786735 FLT786735:FLV786735 FVP786735:FVR786735 GFL786735:GFN786735 GPH786735:GPJ786735 GZD786735:GZF786735 HIZ786735:HJB786735 HSV786735:HSX786735 ICR786735:ICT786735 IMN786735:IMP786735 IWJ786735:IWL786735 JGF786735:JGH786735 JQB786735:JQD786735 JZX786735:JZZ786735 KJT786735:KJV786735 KTP786735:KTR786735 LDL786735:LDN786735 LNH786735:LNJ786735 LXD786735:LXF786735 MGZ786735:MHB786735 MQV786735:MQX786735 NAR786735:NAT786735 NKN786735:NKP786735 NUJ786735:NUL786735 OEF786735:OEH786735 OOB786735:OOD786735 OXX786735:OXZ786735 PHT786735:PHV786735 PRP786735:PRR786735 QBL786735:QBN786735 QLH786735:QLJ786735 QVD786735:QVF786735 REZ786735:RFB786735 ROV786735:ROX786735 RYR786735:RYT786735 SIN786735:SIP786735 SSJ786735:SSL786735 TCF786735:TCH786735 TMB786735:TMD786735 TVX786735:TVZ786735 UFT786735:UFV786735 UPP786735:UPR786735 UZL786735:UZN786735 VJH786735:VJJ786735 VTD786735:VTF786735 WCZ786735:WDB786735 WMV786735:WMX786735 WWR786735:WWT786735 AJ852271:AL852271 KF852271:KH852271 UB852271:UD852271 ADX852271:ADZ852271 ANT852271:ANV852271 AXP852271:AXR852271 BHL852271:BHN852271 BRH852271:BRJ852271 CBD852271:CBF852271 CKZ852271:CLB852271 CUV852271:CUX852271 DER852271:DET852271 DON852271:DOP852271 DYJ852271:DYL852271 EIF852271:EIH852271 ESB852271:ESD852271 FBX852271:FBZ852271 FLT852271:FLV852271 FVP852271:FVR852271 GFL852271:GFN852271 GPH852271:GPJ852271 GZD852271:GZF852271 HIZ852271:HJB852271 HSV852271:HSX852271 ICR852271:ICT852271 IMN852271:IMP852271 IWJ852271:IWL852271 JGF852271:JGH852271 JQB852271:JQD852271 JZX852271:JZZ852271 KJT852271:KJV852271 KTP852271:KTR852271 LDL852271:LDN852271 LNH852271:LNJ852271 LXD852271:LXF852271 MGZ852271:MHB852271 MQV852271:MQX852271 NAR852271:NAT852271 NKN852271:NKP852271 NUJ852271:NUL852271 OEF852271:OEH852271 OOB852271:OOD852271 OXX852271:OXZ852271 PHT852271:PHV852271 PRP852271:PRR852271 QBL852271:QBN852271 QLH852271:QLJ852271 QVD852271:QVF852271 REZ852271:RFB852271 ROV852271:ROX852271 RYR852271:RYT852271 SIN852271:SIP852271 SSJ852271:SSL852271 TCF852271:TCH852271 TMB852271:TMD852271 TVX852271:TVZ852271 UFT852271:UFV852271 UPP852271:UPR852271 UZL852271:UZN852271 VJH852271:VJJ852271 VTD852271:VTF852271 WCZ852271:WDB852271 WMV852271:WMX852271 WWR852271:WWT852271 AJ917807:AL917807 KF917807:KH917807 UB917807:UD917807 ADX917807:ADZ917807 ANT917807:ANV917807 AXP917807:AXR917807 BHL917807:BHN917807 BRH917807:BRJ917807 CBD917807:CBF917807 CKZ917807:CLB917807 CUV917807:CUX917807 DER917807:DET917807 DON917807:DOP917807 DYJ917807:DYL917807 EIF917807:EIH917807 ESB917807:ESD917807 FBX917807:FBZ917807 FLT917807:FLV917807 FVP917807:FVR917807 GFL917807:GFN917807 GPH917807:GPJ917807 GZD917807:GZF917807 HIZ917807:HJB917807 HSV917807:HSX917807 ICR917807:ICT917807 IMN917807:IMP917807 IWJ917807:IWL917807 JGF917807:JGH917807 JQB917807:JQD917807 JZX917807:JZZ917807 KJT917807:KJV917807 KTP917807:KTR917807 LDL917807:LDN917807 LNH917807:LNJ917807 LXD917807:LXF917807 MGZ917807:MHB917807 MQV917807:MQX917807 NAR917807:NAT917807 NKN917807:NKP917807 NUJ917807:NUL917807 OEF917807:OEH917807 OOB917807:OOD917807 OXX917807:OXZ917807 PHT917807:PHV917807 PRP917807:PRR917807 QBL917807:QBN917807 QLH917807:QLJ917807 QVD917807:QVF917807 REZ917807:RFB917807 ROV917807:ROX917807 RYR917807:RYT917807 SIN917807:SIP917807 SSJ917807:SSL917807 TCF917807:TCH917807 TMB917807:TMD917807 TVX917807:TVZ917807 UFT917807:UFV917807 UPP917807:UPR917807 UZL917807:UZN917807 VJH917807:VJJ917807 VTD917807:VTF917807 WCZ917807:WDB917807 WMV917807:WMX917807 WWR917807:WWT917807 AJ983343:AL983343 KF983343:KH983343 UB983343:UD983343 ADX983343:ADZ983343 ANT983343:ANV983343 AXP983343:AXR983343 BHL983343:BHN983343 BRH983343:BRJ983343 CBD983343:CBF983343 CKZ983343:CLB983343 CUV983343:CUX983343 DER983343:DET983343 DON983343:DOP983343 DYJ983343:DYL983343 EIF983343:EIH983343 ESB983343:ESD983343 FBX983343:FBZ983343 FLT983343:FLV983343 FVP983343:FVR983343 GFL983343:GFN983343 GPH983343:GPJ983343 GZD983343:GZF983343 HIZ983343:HJB983343 HSV983343:HSX983343 ICR983343:ICT983343 IMN983343:IMP983343 IWJ983343:IWL983343 JGF983343:JGH983343 JQB983343:JQD983343 JZX983343:JZZ983343 KJT983343:KJV983343 KTP983343:KTR983343 LDL983343:LDN983343 LNH983343:LNJ983343 LXD983343:LXF983343 MGZ983343:MHB983343 MQV983343:MQX983343 NAR983343:NAT983343 NKN983343:NKP983343 NUJ983343:NUL983343 OEF983343:OEH983343 OOB983343:OOD983343 OXX983343:OXZ983343 PHT983343:PHV983343 PRP983343:PRR983343 QBL983343:QBN983343 QLH983343:QLJ983343 QVD983343:QVF983343 REZ983343:RFB983343 ROV983343:ROX983343 RYR983343:RYT983343 SIN983343:SIP983343 SSJ983343:SSL983343 TCF983343:TCH983343 TMB983343:TMD983343 TVX983343:TVZ983343 UFT983343:UFV983343 UPP983343:UPR983343 UZL983343:UZN983343 VJH983343:VJJ983343 VTD983343:VTF983343 WCZ983343:WDB983343 WMV983343:WMX983343 WWR983343:WWT983343 AJ328:AL328 KF328:KH328 UB328:UD328 ADX328:ADZ328 ANT328:ANV328 AXP328:AXR328 BHL328:BHN328 BRH328:BRJ328 CBD328:CBF328 CKZ328:CLB328 CUV328:CUX328 DER328:DET328 DON328:DOP328 DYJ328:DYL328 EIF328:EIH328 ESB328:ESD328 FBX328:FBZ328 FLT328:FLV328 FVP328:FVR328 GFL328:GFN328 GPH328:GPJ328 GZD328:GZF328 HIZ328:HJB328 HSV328:HSX328 ICR328:ICT328 IMN328:IMP328 IWJ328:IWL328 JGF328:JGH328 JQB328:JQD328 JZX328:JZZ328 KJT328:KJV328 KTP328:KTR328 LDL328:LDN328 LNH328:LNJ328 LXD328:LXF328 MGZ328:MHB328 MQV328:MQX328 NAR328:NAT328 NKN328:NKP328 NUJ328:NUL328 OEF328:OEH328 OOB328:OOD328 OXX328:OXZ328 PHT328:PHV328 PRP328:PRR328 QBL328:QBN328 QLH328:QLJ328 QVD328:QVF328 REZ328:RFB328 ROV328:ROX328 RYR328:RYT328 SIN328:SIP328 SSJ328:SSL328 TCF328:TCH328 TMB328:TMD328 TVX328:TVZ328 UFT328:UFV328 UPP328:UPR328 UZL328:UZN328 VJH328:VJJ328 VTD328:VTF328 WCZ328:WDB328 WMV328:WMX328 WWR328:WWT328 AJ65864:AL65864 KF65864:KH65864 UB65864:UD65864 ADX65864:ADZ65864 ANT65864:ANV65864 AXP65864:AXR65864 BHL65864:BHN65864 BRH65864:BRJ65864 CBD65864:CBF65864 CKZ65864:CLB65864 CUV65864:CUX65864 DER65864:DET65864 DON65864:DOP65864 DYJ65864:DYL65864 EIF65864:EIH65864 ESB65864:ESD65864 FBX65864:FBZ65864 FLT65864:FLV65864 FVP65864:FVR65864 GFL65864:GFN65864 GPH65864:GPJ65864 GZD65864:GZF65864 HIZ65864:HJB65864 HSV65864:HSX65864 ICR65864:ICT65864 IMN65864:IMP65864 IWJ65864:IWL65864 JGF65864:JGH65864 JQB65864:JQD65864 JZX65864:JZZ65864 KJT65864:KJV65864 KTP65864:KTR65864 LDL65864:LDN65864 LNH65864:LNJ65864 LXD65864:LXF65864 MGZ65864:MHB65864 MQV65864:MQX65864 NAR65864:NAT65864 NKN65864:NKP65864 NUJ65864:NUL65864 OEF65864:OEH65864 OOB65864:OOD65864 OXX65864:OXZ65864 PHT65864:PHV65864 PRP65864:PRR65864 QBL65864:QBN65864 QLH65864:QLJ65864 QVD65864:QVF65864 REZ65864:RFB65864 ROV65864:ROX65864 RYR65864:RYT65864 SIN65864:SIP65864 SSJ65864:SSL65864 TCF65864:TCH65864 TMB65864:TMD65864 TVX65864:TVZ65864 UFT65864:UFV65864 UPP65864:UPR65864 UZL65864:UZN65864 VJH65864:VJJ65864 VTD65864:VTF65864 WCZ65864:WDB65864 WMV65864:WMX65864 WWR65864:WWT65864 AJ131400:AL131400 KF131400:KH131400 UB131400:UD131400 ADX131400:ADZ131400 ANT131400:ANV131400 AXP131400:AXR131400 BHL131400:BHN131400 BRH131400:BRJ131400 CBD131400:CBF131400 CKZ131400:CLB131400 CUV131400:CUX131400 DER131400:DET131400 DON131400:DOP131400 DYJ131400:DYL131400 EIF131400:EIH131400 ESB131400:ESD131400 FBX131400:FBZ131400 FLT131400:FLV131400 FVP131400:FVR131400 GFL131400:GFN131400 GPH131400:GPJ131400 GZD131400:GZF131400 HIZ131400:HJB131400 HSV131400:HSX131400 ICR131400:ICT131400 IMN131400:IMP131400 IWJ131400:IWL131400 JGF131400:JGH131400 JQB131400:JQD131400 JZX131400:JZZ131400 KJT131400:KJV131400 KTP131400:KTR131400 LDL131400:LDN131400 LNH131400:LNJ131400 LXD131400:LXF131400 MGZ131400:MHB131400 MQV131400:MQX131400 NAR131400:NAT131400 NKN131400:NKP131400 NUJ131400:NUL131400 OEF131400:OEH131400 OOB131400:OOD131400 OXX131400:OXZ131400 PHT131400:PHV131400 PRP131400:PRR131400 QBL131400:QBN131400 QLH131400:QLJ131400 QVD131400:QVF131400 REZ131400:RFB131400 ROV131400:ROX131400 RYR131400:RYT131400 SIN131400:SIP131400 SSJ131400:SSL131400 TCF131400:TCH131400 TMB131400:TMD131400 TVX131400:TVZ131400 UFT131400:UFV131400 UPP131400:UPR131400 UZL131400:UZN131400 VJH131400:VJJ131400 VTD131400:VTF131400 WCZ131400:WDB131400 WMV131400:WMX131400 WWR131400:WWT131400 AJ196936:AL196936 KF196936:KH196936 UB196936:UD196936 ADX196936:ADZ196936 ANT196936:ANV196936 AXP196936:AXR196936 BHL196936:BHN196936 BRH196936:BRJ196936 CBD196936:CBF196936 CKZ196936:CLB196936 CUV196936:CUX196936 DER196936:DET196936 DON196936:DOP196936 DYJ196936:DYL196936 EIF196936:EIH196936 ESB196936:ESD196936 FBX196936:FBZ196936 FLT196936:FLV196936 FVP196936:FVR196936 GFL196936:GFN196936 GPH196936:GPJ196936 GZD196936:GZF196936 HIZ196936:HJB196936 HSV196936:HSX196936 ICR196936:ICT196936 IMN196936:IMP196936 IWJ196936:IWL196936 JGF196936:JGH196936 JQB196936:JQD196936 JZX196936:JZZ196936 KJT196936:KJV196936 KTP196936:KTR196936 LDL196936:LDN196936 LNH196936:LNJ196936 LXD196936:LXF196936 MGZ196936:MHB196936 MQV196936:MQX196936 NAR196936:NAT196936 NKN196936:NKP196936 NUJ196936:NUL196936 OEF196936:OEH196936 OOB196936:OOD196936 OXX196936:OXZ196936 PHT196936:PHV196936 PRP196936:PRR196936 QBL196936:QBN196936 QLH196936:QLJ196936 QVD196936:QVF196936 REZ196936:RFB196936 ROV196936:ROX196936 RYR196936:RYT196936 SIN196936:SIP196936 SSJ196936:SSL196936 TCF196936:TCH196936 TMB196936:TMD196936 TVX196936:TVZ196936 UFT196936:UFV196936 UPP196936:UPR196936 UZL196936:UZN196936 VJH196936:VJJ196936 VTD196936:VTF196936 WCZ196936:WDB196936 WMV196936:WMX196936 WWR196936:WWT196936 AJ262472:AL262472 KF262472:KH262472 UB262472:UD262472 ADX262472:ADZ262472 ANT262472:ANV262472 AXP262472:AXR262472 BHL262472:BHN262472 BRH262472:BRJ262472 CBD262472:CBF262472 CKZ262472:CLB262472 CUV262472:CUX262472 DER262472:DET262472 DON262472:DOP262472 DYJ262472:DYL262472 EIF262472:EIH262472 ESB262472:ESD262472 FBX262472:FBZ262472 FLT262472:FLV262472 FVP262472:FVR262472 GFL262472:GFN262472 GPH262472:GPJ262472 GZD262472:GZF262472 HIZ262472:HJB262472 HSV262472:HSX262472 ICR262472:ICT262472 IMN262472:IMP262472 IWJ262472:IWL262472 JGF262472:JGH262472 JQB262472:JQD262472 JZX262472:JZZ262472 KJT262472:KJV262472 KTP262472:KTR262472 LDL262472:LDN262472 LNH262472:LNJ262472 LXD262472:LXF262472 MGZ262472:MHB262472 MQV262472:MQX262472 NAR262472:NAT262472 NKN262472:NKP262472 NUJ262472:NUL262472 OEF262472:OEH262472 OOB262472:OOD262472 OXX262472:OXZ262472 PHT262472:PHV262472 PRP262472:PRR262472 QBL262472:QBN262472 QLH262472:QLJ262472 QVD262472:QVF262472 REZ262472:RFB262472 ROV262472:ROX262472 RYR262472:RYT262472 SIN262472:SIP262472 SSJ262472:SSL262472 TCF262472:TCH262472 TMB262472:TMD262472 TVX262472:TVZ262472 UFT262472:UFV262472 UPP262472:UPR262472 UZL262472:UZN262472 VJH262472:VJJ262472 VTD262472:VTF262472 WCZ262472:WDB262472 WMV262472:WMX262472 WWR262472:WWT262472 AJ328008:AL328008 KF328008:KH328008 UB328008:UD328008 ADX328008:ADZ328008 ANT328008:ANV328008 AXP328008:AXR328008 BHL328008:BHN328008 BRH328008:BRJ328008 CBD328008:CBF328008 CKZ328008:CLB328008 CUV328008:CUX328008 DER328008:DET328008 DON328008:DOP328008 DYJ328008:DYL328008 EIF328008:EIH328008 ESB328008:ESD328008 FBX328008:FBZ328008 FLT328008:FLV328008 FVP328008:FVR328008 GFL328008:GFN328008 GPH328008:GPJ328008 GZD328008:GZF328008 HIZ328008:HJB328008 HSV328008:HSX328008 ICR328008:ICT328008 IMN328008:IMP328008 IWJ328008:IWL328008 JGF328008:JGH328008 JQB328008:JQD328008 JZX328008:JZZ328008 KJT328008:KJV328008 KTP328008:KTR328008 LDL328008:LDN328008 LNH328008:LNJ328008 LXD328008:LXF328008 MGZ328008:MHB328008 MQV328008:MQX328008 NAR328008:NAT328008 NKN328008:NKP328008 NUJ328008:NUL328008 OEF328008:OEH328008 OOB328008:OOD328008 OXX328008:OXZ328008 PHT328008:PHV328008 PRP328008:PRR328008 QBL328008:QBN328008 QLH328008:QLJ328008 QVD328008:QVF328008 REZ328008:RFB328008 ROV328008:ROX328008 RYR328008:RYT328008 SIN328008:SIP328008 SSJ328008:SSL328008 TCF328008:TCH328008 TMB328008:TMD328008 TVX328008:TVZ328008 UFT328008:UFV328008 UPP328008:UPR328008 UZL328008:UZN328008 VJH328008:VJJ328008 VTD328008:VTF328008 WCZ328008:WDB328008 WMV328008:WMX328008 WWR328008:WWT328008 AJ393544:AL393544 KF393544:KH393544 UB393544:UD393544 ADX393544:ADZ393544 ANT393544:ANV393544 AXP393544:AXR393544 BHL393544:BHN393544 BRH393544:BRJ393544 CBD393544:CBF393544 CKZ393544:CLB393544 CUV393544:CUX393544 DER393544:DET393544 DON393544:DOP393544 DYJ393544:DYL393544 EIF393544:EIH393544 ESB393544:ESD393544 FBX393544:FBZ393544 FLT393544:FLV393544 FVP393544:FVR393544 GFL393544:GFN393544 GPH393544:GPJ393544 GZD393544:GZF393544 HIZ393544:HJB393544 HSV393544:HSX393544 ICR393544:ICT393544 IMN393544:IMP393544 IWJ393544:IWL393544 JGF393544:JGH393544 JQB393544:JQD393544 JZX393544:JZZ393544 KJT393544:KJV393544 KTP393544:KTR393544 LDL393544:LDN393544 LNH393544:LNJ393544 LXD393544:LXF393544 MGZ393544:MHB393544 MQV393544:MQX393544 NAR393544:NAT393544 NKN393544:NKP393544 NUJ393544:NUL393544 OEF393544:OEH393544 OOB393544:OOD393544 OXX393544:OXZ393544 PHT393544:PHV393544 PRP393544:PRR393544 QBL393544:QBN393544 QLH393544:QLJ393544 QVD393544:QVF393544 REZ393544:RFB393544 ROV393544:ROX393544 RYR393544:RYT393544 SIN393544:SIP393544 SSJ393544:SSL393544 TCF393544:TCH393544 TMB393544:TMD393544 TVX393544:TVZ393544 UFT393544:UFV393544 UPP393544:UPR393544 UZL393544:UZN393544 VJH393544:VJJ393544 VTD393544:VTF393544 WCZ393544:WDB393544 WMV393544:WMX393544 WWR393544:WWT393544 AJ459080:AL459080 KF459080:KH459080 UB459080:UD459080 ADX459080:ADZ459080 ANT459080:ANV459080 AXP459080:AXR459080 BHL459080:BHN459080 BRH459080:BRJ459080 CBD459080:CBF459080 CKZ459080:CLB459080 CUV459080:CUX459080 DER459080:DET459080 DON459080:DOP459080 DYJ459080:DYL459080 EIF459080:EIH459080 ESB459080:ESD459080 FBX459080:FBZ459080 FLT459080:FLV459080 FVP459080:FVR459080 GFL459080:GFN459080 GPH459080:GPJ459080 GZD459080:GZF459080 HIZ459080:HJB459080 HSV459080:HSX459080 ICR459080:ICT459080 IMN459080:IMP459080 IWJ459080:IWL459080 JGF459080:JGH459080 JQB459080:JQD459080 JZX459080:JZZ459080 KJT459080:KJV459080 KTP459080:KTR459080 LDL459080:LDN459080 LNH459080:LNJ459080 LXD459080:LXF459080 MGZ459080:MHB459080 MQV459080:MQX459080 NAR459080:NAT459080 NKN459080:NKP459080 NUJ459080:NUL459080 OEF459080:OEH459080 OOB459080:OOD459080 OXX459080:OXZ459080 PHT459080:PHV459080 PRP459080:PRR459080 QBL459080:QBN459080 QLH459080:QLJ459080 QVD459080:QVF459080 REZ459080:RFB459080 ROV459080:ROX459080 RYR459080:RYT459080 SIN459080:SIP459080 SSJ459080:SSL459080 TCF459080:TCH459080 TMB459080:TMD459080 TVX459080:TVZ459080 UFT459080:UFV459080 UPP459080:UPR459080 UZL459080:UZN459080 VJH459080:VJJ459080 VTD459080:VTF459080 WCZ459080:WDB459080 WMV459080:WMX459080 WWR459080:WWT459080 AJ524616:AL524616 KF524616:KH524616 UB524616:UD524616 ADX524616:ADZ524616 ANT524616:ANV524616 AXP524616:AXR524616 BHL524616:BHN524616 BRH524616:BRJ524616 CBD524616:CBF524616 CKZ524616:CLB524616 CUV524616:CUX524616 DER524616:DET524616 DON524616:DOP524616 DYJ524616:DYL524616 EIF524616:EIH524616 ESB524616:ESD524616 FBX524616:FBZ524616 FLT524616:FLV524616 FVP524616:FVR524616 GFL524616:GFN524616 GPH524616:GPJ524616 GZD524616:GZF524616 HIZ524616:HJB524616 HSV524616:HSX524616 ICR524616:ICT524616 IMN524616:IMP524616 IWJ524616:IWL524616 JGF524616:JGH524616 JQB524616:JQD524616 JZX524616:JZZ524616 KJT524616:KJV524616 KTP524616:KTR524616 LDL524616:LDN524616 LNH524616:LNJ524616 LXD524616:LXF524616 MGZ524616:MHB524616 MQV524616:MQX524616 NAR524616:NAT524616 NKN524616:NKP524616 NUJ524616:NUL524616 OEF524616:OEH524616 OOB524616:OOD524616 OXX524616:OXZ524616 PHT524616:PHV524616 PRP524616:PRR524616 QBL524616:QBN524616 QLH524616:QLJ524616 QVD524616:QVF524616 REZ524616:RFB524616 ROV524616:ROX524616 RYR524616:RYT524616 SIN524616:SIP524616 SSJ524616:SSL524616 TCF524616:TCH524616 TMB524616:TMD524616 TVX524616:TVZ524616 UFT524616:UFV524616 UPP524616:UPR524616 UZL524616:UZN524616 VJH524616:VJJ524616 VTD524616:VTF524616 WCZ524616:WDB524616 WMV524616:WMX524616 WWR524616:WWT524616 AJ590152:AL590152 KF590152:KH590152 UB590152:UD590152 ADX590152:ADZ590152 ANT590152:ANV590152 AXP590152:AXR590152 BHL590152:BHN590152 BRH590152:BRJ590152 CBD590152:CBF590152 CKZ590152:CLB590152 CUV590152:CUX590152 DER590152:DET590152 DON590152:DOP590152 DYJ590152:DYL590152 EIF590152:EIH590152 ESB590152:ESD590152 FBX590152:FBZ590152 FLT590152:FLV590152 FVP590152:FVR590152 GFL590152:GFN590152 GPH590152:GPJ590152 GZD590152:GZF590152 HIZ590152:HJB590152 HSV590152:HSX590152 ICR590152:ICT590152 IMN590152:IMP590152 IWJ590152:IWL590152 JGF590152:JGH590152 JQB590152:JQD590152 JZX590152:JZZ590152 KJT590152:KJV590152 KTP590152:KTR590152 LDL590152:LDN590152 LNH590152:LNJ590152 LXD590152:LXF590152 MGZ590152:MHB590152 MQV590152:MQX590152 NAR590152:NAT590152 NKN590152:NKP590152 NUJ590152:NUL590152 OEF590152:OEH590152 OOB590152:OOD590152 OXX590152:OXZ590152 PHT590152:PHV590152 PRP590152:PRR590152 QBL590152:QBN590152 QLH590152:QLJ590152 QVD590152:QVF590152 REZ590152:RFB590152 ROV590152:ROX590152 RYR590152:RYT590152 SIN590152:SIP590152 SSJ590152:SSL590152 TCF590152:TCH590152 TMB590152:TMD590152 TVX590152:TVZ590152 UFT590152:UFV590152 UPP590152:UPR590152 UZL590152:UZN590152 VJH590152:VJJ590152 VTD590152:VTF590152 WCZ590152:WDB590152 WMV590152:WMX590152 WWR590152:WWT590152 AJ655688:AL655688 KF655688:KH655688 UB655688:UD655688 ADX655688:ADZ655688 ANT655688:ANV655688 AXP655688:AXR655688 BHL655688:BHN655688 BRH655688:BRJ655688 CBD655688:CBF655688 CKZ655688:CLB655688 CUV655688:CUX655688 DER655688:DET655688 DON655688:DOP655688 DYJ655688:DYL655688 EIF655688:EIH655688 ESB655688:ESD655688 FBX655688:FBZ655688 FLT655688:FLV655688 FVP655688:FVR655688 GFL655688:GFN655688 GPH655688:GPJ655688 GZD655688:GZF655688 HIZ655688:HJB655688 HSV655688:HSX655688 ICR655688:ICT655688 IMN655688:IMP655688 IWJ655688:IWL655688 JGF655688:JGH655688 JQB655688:JQD655688 JZX655688:JZZ655688 KJT655688:KJV655688 KTP655688:KTR655688 LDL655688:LDN655688 LNH655688:LNJ655688 LXD655688:LXF655688 MGZ655688:MHB655688 MQV655688:MQX655688 NAR655688:NAT655688 NKN655688:NKP655688 NUJ655688:NUL655688 OEF655688:OEH655688 OOB655688:OOD655688 OXX655688:OXZ655688 PHT655688:PHV655688 PRP655688:PRR655688 QBL655688:QBN655688 QLH655688:QLJ655688 QVD655688:QVF655688 REZ655688:RFB655688 ROV655688:ROX655688 RYR655688:RYT655688 SIN655688:SIP655688 SSJ655688:SSL655688 TCF655688:TCH655688 TMB655688:TMD655688 TVX655688:TVZ655688 UFT655688:UFV655688 UPP655688:UPR655688 UZL655688:UZN655688 VJH655688:VJJ655688 VTD655688:VTF655688 WCZ655688:WDB655688 WMV655688:WMX655688 WWR655688:WWT655688 AJ721224:AL721224 KF721224:KH721224 UB721224:UD721224 ADX721224:ADZ721224 ANT721224:ANV721224 AXP721224:AXR721224 BHL721224:BHN721224 BRH721224:BRJ721224 CBD721224:CBF721224 CKZ721224:CLB721224 CUV721224:CUX721224 DER721224:DET721224 DON721224:DOP721224 DYJ721224:DYL721224 EIF721224:EIH721224 ESB721224:ESD721224 FBX721224:FBZ721224 FLT721224:FLV721224 FVP721224:FVR721224 GFL721224:GFN721224 GPH721224:GPJ721224 GZD721224:GZF721224 HIZ721224:HJB721224 HSV721224:HSX721224 ICR721224:ICT721224 IMN721224:IMP721224 IWJ721224:IWL721224 JGF721224:JGH721224 JQB721224:JQD721224 JZX721224:JZZ721224 KJT721224:KJV721224 KTP721224:KTR721224 LDL721224:LDN721224 LNH721224:LNJ721224 LXD721224:LXF721224 MGZ721224:MHB721224 MQV721224:MQX721224 NAR721224:NAT721224 NKN721224:NKP721224 NUJ721224:NUL721224 OEF721224:OEH721224 OOB721224:OOD721224 OXX721224:OXZ721224 PHT721224:PHV721224 PRP721224:PRR721224 QBL721224:QBN721224 QLH721224:QLJ721224 QVD721224:QVF721224 REZ721224:RFB721224 ROV721224:ROX721224 RYR721224:RYT721224 SIN721224:SIP721224 SSJ721224:SSL721224 TCF721224:TCH721224 TMB721224:TMD721224 TVX721224:TVZ721224 UFT721224:UFV721224 UPP721224:UPR721224 UZL721224:UZN721224 VJH721224:VJJ721224 VTD721224:VTF721224 WCZ721224:WDB721224 WMV721224:WMX721224 WWR721224:WWT721224 AJ786760:AL786760 KF786760:KH786760 UB786760:UD786760 ADX786760:ADZ786760 ANT786760:ANV786760 AXP786760:AXR786760 BHL786760:BHN786760 BRH786760:BRJ786760 CBD786760:CBF786760 CKZ786760:CLB786760 CUV786760:CUX786760 DER786760:DET786760 DON786760:DOP786760 DYJ786760:DYL786760 EIF786760:EIH786760 ESB786760:ESD786760 FBX786760:FBZ786760 FLT786760:FLV786760 FVP786760:FVR786760 GFL786760:GFN786760 GPH786760:GPJ786760 GZD786760:GZF786760 HIZ786760:HJB786760 HSV786760:HSX786760 ICR786760:ICT786760 IMN786760:IMP786760 IWJ786760:IWL786760 JGF786760:JGH786760 JQB786760:JQD786760 JZX786760:JZZ786760 KJT786760:KJV786760 KTP786760:KTR786760 LDL786760:LDN786760 LNH786760:LNJ786760 LXD786760:LXF786760 MGZ786760:MHB786760 MQV786760:MQX786760 NAR786760:NAT786760 NKN786760:NKP786760 NUJ786760:NUL786760 OEF786760:OEH786760 OOB786760:OOD786760 OXX786760:OXZ786760 PHT786760:PHV786760 PRP786760:PRR786760 QBL786760:QBN786760 QLH786760:QLJ786760 QVD786760:QVF786760 REZ786760:RFB786760 ROV786760:ROX786760 RYR786760:RYT786760 SIN786760:SIP786760 SSJ786760:SSL786760 TCF786760:TCH786760 TMB786760:TMD786760 TVX786760:TVZ786760 UFT786760:UFV786760 UPP786760:UPR786760 UZL786760:UZN786760 VJH786760:VJJ786760 VTD786760:VTF786760 WCZ786760:WDB786760 WMV786760:WMX786760 WWR786760:WWT786760 AJ852296:AL852296 KF852296:KH852296 UB852296:UD852296 ADX852296:ADZ852296 ANT852296:ANV852296 AXP852296:AXR852296 BHL852296:BHN852296 BRH852296:BRJ852296 CBD852296:CBF852296 CKZ852296:CLB852296 CUV852296:CUX852296 DER852296:DET852296 DON852296:DOP852296 DYJ852296:DYL852296 EIF852296:EIH852296 ESB852296:ESD852296 FBX852296:FBZ852296 FLT852296:FLV852296 FVP852296:FVR852296 GFL852296:GFN852296 GPH852296:GPJ852296 GZD852296:GZF852296 HIZ852296:HJB852296 HSV852296:HSX852296 ICR852296:ICT852296 IMN852296:IMP852296 IWJ852296:IWL852296 JGF852296:JGH852296 JQB852296:JQD852296 JZX852296:JZZ852296 KJT852296:KJV852296 KTP852296:KTR852296 LDL852296:LDN852296 LNH852296:LNJ852296 LXD852296:LXF852296 MGZ852296:MHB852296 MQV852296:MQX852296 NAR852296:NAT852296 NKN852296:NKP852296 NUJ852296:NUL852296 OEF852296:OEH852296 OOB852296:OOD852296 OXX852296:OXZ852296 PHT852296:PHV852296 PRP852296:PRR852296 QBL852296:QBN852296 QLH852296:QLJ852296 QVD852296:QVF852296 REZ852296:RFB852296 ROV852296:ROX852296 RYR852296:RYT852296 SIN852296:SIP852296 SSJ852296:SSL852296 TCF852296:TCH852296 TMB852296:TMD852296 TVX852296:TVZ852296 UFT852296:UFV852296 UPP852296:UPR852296 UZL852296:UZN852296 VJH852296:VJJ852296 VTD852296:VTF852296 WCZ852296:WDB852296 WMV852296:WMX852296 WWR852296:WWT852296 AJ917832:AL917832 KF917832:KH917832 UB917832:UD917832 ADX917832:ADZ917832 ANT917832:ANV917832 AXP917832:AXR917832 BHL917832:BHN917832 BRH917832:BRJ917832 CBD917832:CBF917832 CKZ917832:CLB917832 CUV917832:CUX917832 DER917832:DET917832 DON917832:DOP917832 DYJ917832:DYL917832 EIF917832:EIH917832 ESB917832:ESD917832 FBX917832:FBZ917832 FLT917832:FLV917832 FVP917832:FVR917832 GFL917832:GFN917832 GPH917832:GPJ917832 GZD917832:GZF917832 HIZ917832:HJB917832 HSV917832:HSX917832 ICR917832:ICT917832 IMN917832:IMP917832 IWJ917832:IWL917832 JGF917832:JGH917832 JQB917832:JQD917832 JZX917832:JZZ917832 KJT917832:KJV917832 KTP917832:KTR917832 LDL917832:LDN917832 LNH917832:LNJ917832 LXD917832:LXF917832 MGZ917832:MHB917832 MQV917832:MQX917832 NAR917832:NAT917832 NKN917832:NKP917832 NUJ917832:NUL917832 OEF917832:OEH917832 OOB917832:OOD917832 OXX917832:OXZ917832 PHT917832:PHV917832 PRP917832:PRR917832 QBL917832:QBN917832 QLH917832:QLJ917832 QVD917832:QVF917832 REZ917832:RFB917832 ROV917832:ROX917832 RYR917832:RYT917832 SIN917832:SIP917832 SSJ917832:SSL917832 TCF917832:TCH917832 TMB917832:TMD917832 TVX917832:TVZ917832 UFT917832:UFV917832 UPP917832:UPR917832 UZL917832:UZN917832 VJH917832:VJJ917832 VTD917832:VTF917832 WCZ917832:WDB917832 WMV917832:WMX917832 WWR917832:WWT917832 AJ983368:AL983368 KF983368:KH983368 UB983368:UD983368 ADX983368:ADZ983368 ANT983368:ANV983368 AXP983368:AXR983368 BHL983368:BHN983368 BRH983368:BRJ983368 CBD983368:CBF983368 CKZ983368:CLB983368 CUV983368:CUX983368 DER983368:DET983368 DON983368:DOP983368 DYJ983368:DYL983368 EIF983368:EIH983368 ESB983368:ESD983368 FBX983368:FBZ983368 FLT983368:FLV983368 FVP983368:FVR983368 GFL983368:GFN983368 GPH983368:GPJ983368 GZD983368:GZF983368 HIZ983368:HJB983368 HSV983368:HSX983368 ICR983368:ICT983368 IMN983368:IMP983368 IWJ983368:IWL983368 JGF983368:JGH983368 JQB983368:JQD983368 JZX983368:JZZ983368 KJT983368:KJV983368 KTP983368:KTR983368 LDL983368:LDN983368 LNH983368:LNJ983368 LXD983368:LXF983368 MGZ983368:MHB983368 MQV983368:MQX983368 NAR983368:NAT983368 NKN983368:NKP983368 NUJ983368:NUL983368 OEF983368:OEH983368 OOB983368:OOD983368 OXX983368:OXZ983368 PHT983368:PHV983368 PRP983368:PRR983368 QBL983368:QBN983368 QLH983368:QLJ983368 QVD983368:QVF983368 REZ983368:RFB983368 ROV983368:ROX983368 RYR983368:RYT983368 SIN983368:SIP983368 SSJ983368:SSL983368 TCF983368:TCH983368 TMB983368:TMD983368 TVX983368:TVZ983368 UFT983368:UFV983368 UPP983368:UPR983368 UZL983368:UZN983368 VJH983368:VJJ983368 VTD983368:VTF983368 WCZ983368:WDB983368 WMV983368:WMX983368 WWR983368:WWT983368 AJ353:AL353 KF353:KH353 UB353:UD353 ADX353:ADZ353 ANT353:ANV353 AXP353:AXR353 BHL353:BHN353 BRH353:BRJ353 CBD353:CBF353 CKZ353:CLB353 CUV353:CUX353 DER353:DET353 DON353:DOP353 DYJ353:DYL353 EIF353:EIH353 ESB353:ESD353 FBX353:FBZ353 FLT353:FLV353 FVP353:FVR353 GFL353:GFN353 GPH353:GPJ353 GZD353:GZF353 HIZ353:HJB353 HSV353:HSX353 ICR353:ICT353 IMN353:IMP353 IWJ353:IWL353 JGF353:JGH353 JQB353:JQD353 JZX353:JZZ353 KJT353:KJV353 KTP353:KTR353 LDL353:LDN353 LNH353:LNJ353 LXD353:LXF353 MGZ353:MHB353 MQV353:MQX353 NAR353:NAT353 NKN353:NKP353 NUJ353:NUL353 OEF353:OEH353 OOB353:OOD353 OXX353:OXZ353 PHT353:PHV353 PRP353:PRR353 QBL353:QBN353 QLH353:QLJ353 QVD353:QVF353 REZ353:RFB353 ROV353:ROX353 RYR353:RYT353 SIN353:SIP353 SSJ353:SSL353 TCF353:TCH353 TMB353:TMD353 TVX353:TVZ353 UFT353:UFV353 UPP353:UPR353 UZL353:UZN353 VJH353:VJJ353 VTD353:VTF353 WCZ353:WDB353 WMV353:WMX353 WWR353:WWT353 AJ65889:AL65889 KF65889:KH65889 UB65889:UD65889 ADX65889:ADZ65889 ANT65889:ANV65889 AXP65889:AXR65889 BHL65889:BHN65889 BRH65889:BRJ65889 CBD65889:CBF65889 CKZ65889:CLB65889 CUV65889:CUX65889 DER65889:DET65889 DON65889:DOP65889 DYJ65889:DYL65889 EIF65889:EIH65889 ESB65889:ESD65889 FBX65889:FBZ65889 FLT65889:FLV65889 FVP65889:FVR65889 GFL65889:GFN65889 GPH65889:GPJ65889 GZD65889:GZF65889 HIZ65889:HJB65889 HSV65889:HSX65889 ICR65889:ICT65889 IMN65889:IMP65889 IWJ65889:IWL65889 JGF65889:JGH65889 JQB65889:JQD65889 JZX65889:JZZ65889 KJT65889:KJV65889 KTP65889:KTR65889 LDL65889:LDN65889 LNH65889:LNJ65889 LXD65889:LXF65889 MGZ65889:MHB65889 MQV65889:MQX65889 NAR65889:NAT65889 NKN65889:NKP65889 NUJ65889:NUL65889 OEF65889:OEH65889 OOB65889:OOD65889 OXX65889:OXZ65889 PHT65889:PHV65889 PRP65889:PRR65889 QBL65889:QBN65889 QLH65889:QLJ65889 QVD65889:QVF65889 REZ65889:RFB65889 ROV65889:ROX65889 RYR65889:RYT65889 SIN65889:SIP65889 SSJ65889:SSL65889 TCF65889:TCH65889 TMB65889:TMD65889 TVX65889:TVZ65889 UFT65889:UFV65889 UPP65889:UPR65889 UZL65889:UZN65889 VJH65889:VJJ65889 VTD65889:VTF65889 WCZ65889:WDB65889 WMV65889:WMX65889 WWR65889:WWT65889 AJ131425:AL131425 KF131425:KH131425 UB131425:UD131425 ADX131425:ADZ131425 ANT131425:ANV131425 AXP131425:AXR131425 BHL131425:BHN131425 BRH131425:BRJ131425 CBD131425:CBF131425 CKZ131425:CLB131425 CUV131425:CUX131425 DER131425:DET131425 DON131425:DOP131425 DYJ131425:DYL131425 EIF131425:EIH131425 ESB131425:ESD131425 FBX131425:FBZ131425 FLT131425:FLV131425 FVP131425:FVR131425 GFL131425:GFN131425 GPH131425:GPJ131425 GZD131425:GZF131425 HIZ131425:HJB131425 HSV131425:HSX131425 ICR131425:ICT131425 IMN131425:IMP131425 IWJ131425:IWL131425 JGF131425:JGH131425 JQB131425:JQD131425 JZX131425:JZZ131425 KJT131425:KJV131425 KTP131425:KTR131425 LDL131425:LDN131425 LNH131425:LNJ131425 LXD131425:LXF131425 MGZ131425:MHB131425 MQV131425:MQX131425 NAR131425:NAT131425 NKN131425:NKP131425 NUJ131425:NUL131425 OEF131425:OEH131425 OOB131425:OOD131425 OXX131425:OXZ131425 PHT131425:PHV131425 PRP131425:PRR131425 QBL131425:QBN131425 QLH131425:QLJ131425 QVD131425:QVF131425 REZ131425:RFB131425 ROV131425:ROX131425 RYR131425:RYT131425 SIN131425:SIP131425 SSJ131425:SSL131425 TCF131425:TCH131425 TMB131425:TMD131425 TVX131425:TVZ131425 UFT131425:UFV131425 UPP131425:UPR131425 UZL131425:UZN131425 VJH131425:VJJ131425 VTD131425:VTF131425 WCZ131425:WDB131425 WMV131425:WMX131425 WWR131425:WWT131425 AJ196961:AL196961 KF196961:KH196961 UB196961:UD196961 ADX196961:ADZ196961 ANT196961:ANV196961 AXP196961:AXR196961 BHL196961:BHN196961 BRH196961:BRJ196961 CBD196961:CBF196961 CKZ196961:CLB196961 CUV196961:CUX196961 DER196961:DET196961 DON196961:DOP196961 DYJ196961:DYL196961 EIF196961:EIH196961 ESB196961:ESD196961 FBX196961:FBZ196961 FLT196961:FLV196961 FVP196961:FVR196961 GFL196961:GFN196961 GPH196961:GPJ196961 GZD196961:GZF196961 HIZ196961:HJB196961 HSV196961:HSX196961 ICR196961:ICT196961 IMN196961:IMP196961 IWJ196961:IWL196961 JGF196961:JGH196961 JQB196961:JQD196961 JZX196961:JZZ196961 KJT196961:KJV196961 KTP196961:KTR196961 LDL196961:LDN196961 LNH196961:LNJ196961 LXD196961:LXF196961 MGZ196961:MHB196961 MQV196961:MQX196961 NAR196961:NAT196961 NKN196961:NKP196961 NUJ196961:NUL196961 OEF196961:OEH196961 OOB196961:OOD196961 OXX196961:OXZ196961 PHT196961:PHV196961 PRP196961:PRR196961 QBL196961:QBN196961 QLH196961:QLJ196961 QVD196961:QVF196961 REZ196961:RFB196961 ROV196961:ROX196961 RYR196961:RYT196961 SIN196961:SIP196961 SSJ196961:SSL196961 TCF196961:TCH196961 TMB196961:TMD196961 TVX196961:TVZ196961 UFT196961:UFV196961 UPP196961:UPR196961 UZL196961:UZN196961 VJH196961:VJJ196961 VTD196961:VTF196961 WCZ196961:WDB196961 WMV196961:WMX196961 WWR196961:WWT196961 AJ262497:AL262497 KF262497:KH262497 UB262497:UD262497 ADX262497:ADZ262497 ANT262497:ANV262497 AXP262497:AXR262497 BHL262497:BHN262497 BRH262497:BRJ262497 CBD262497:CBF262497 CKZ262497:CLB262497 CUV262497:CUX262497 DER262497:DET262497 DON262497:DOP262497 DYJ262497:DYL262497 EIF262497:EIH262497 ESB262497:ESD262497 FBX262497:FBZ262497 FLT262497:FLV262497 FVP262497:FVR262497 GFL262497:GFN262497 GPH262497:GPJ262497 GZD262497:GZF262497 HIZ262497:HJB262497 HSV262497:HSX262497 ICR262497:ICT262497 IMN262497:IMP262497 IWJ262497:IWL262497 JGF262497:JGH262497 JQB262497:JQD262497 JZX262497:JZZ262497 KJT262497:KJV262497 KTP262497:KTR262497 LDL262497:LDN262497 LNH262497:LNJ262497 LXD262497:LXF262497 MGZ262497:MHB262497 MQV262497:MQX262497 NAR262497:NAT262497 NKN262497:NKP262497 NUJ262497:NUL262497 OEF262497:OEH262497 OOB262497:OOD262497 OXX262497:OXZ262497 PHT262497:PHV262497 PRP262497:PRR262497 QBL262497:QBN262497 QLH262497:QLJ262497 QVD262497:QVF262497 REZ262497:RFB262497 ROV262497:ROX262497 RYR262497:RYT262497 SIN262497:SIP262497 SSJ262497:SSL262497 TCF262497:TCH262497 TMB262497:TMD262497 TVX262497:TVZ262497 UFT262497:UFV262497 UPP262497:UPR262497 UZL262497:UZN262497 VJH262497:VJJ262497 VTD262497:VTF262497 WCZ262497:WDB262497 WMV262497:WMX262497 WWR262497:WWT262497 AJ328033:AL328033 KF328033:KH328033 UB328033:UD328033 ADX328033:ADZ328033 ANT328033:ANV328033 AXP328033:AXR328033 BHL328033:BHN328033 BRH328033:BRJ328033 CBD328033:CBF328033 CKZ328033:CLB328033 CUV328033:CUX328033 DER328033:DET328033 DON328033:DOP328033 DYJ328033:DYL328033 EIF328033:EIH328033 ESB328033:ESD328033 FBX328033:FBZ328033 FLT328033:FLV328033 FVP328033:FVR328033 GFL328033:GFN328033 GPH328033:GPJ328033 GZD328033:GZF328033 HIZ328033:HJB328033 HSV328033:HSX328033 ICR328033:ICT328033 IMN328033:IMP328033 IWJ328033:IWL328033 JGF328033:JGH328033 JQB328033:JQD328033 JZX328033:JZZ328033 KJT328033:KJV328033 KTP328033:KTR328033 LDL328033:LDN328033 LNH328033:LNJ328033 LXD328033:LXF328033 MGZ328033:MHB328033 MQV328033:MQX328033 NAR328033:NAT328033 NKN328033:NKP328033 NUJ328033:NUL328033 OEF328033:OEH328033 OOB328033:OOD328033 OXX328033:OXZ328033 PHT328033:PHV328033 PRP328033:PRR328033 QBL328033:QBN328033 QLH328033:QLJ328033 QVD328033:QVF328033 REZ328033:RFB328033 ROV328033:ROX328033 RYR328033:RYT328033 SIN328033:SIP328033 SSJ328033:SSL328033 TCF328033:TCH328033 TMB328033:TMD328033 TVX328033:TVZ328033 UFT328033:UFV328033 UPP328033:UPR328033 UZL328033:UZN328033 VJH328033:VJJ328033 VTD328033:VTF328033 WCZ328033:WDB328033 WMV328033:WMX328033 WWR328033:WWT328033 AJ393569:AL393569 KF393569:KH393569 UB393569:UD393569 ADX393569:ADZ393569 ANT393569:ANV393569 AXP393569:AXR393569 BHL393569:BHN393569 BRH393569:BRJ393569 CBD393569:CBF393569 CKZ393569:CLB393569 CUV393569:CUX393569 DER393569:DET393569 DON393569:DOP393569 DYJ393569:DYL393569 EIF393569:EIH393569 ESB393569:ESD393569 FBX393569:FBZ393569 FLT393569:FLV393569 FVP393569:FVR393569 GFL393569:GFN393569 GPH393569:GPJ393569 GZD393569:GZF393569 HIZ393569:HJB393569 HSV393569:HSX393569 ICR393569:ICT393569 IMN393569:IMP393569 IWJ393569:IWL393569 JGF393569:JGH393569 JQB393569:JQD393569 JZX393569:JZZ393569 KJT393569:KJV393569 KTP393569:KTR393569 LDL393569:LDN393569 LNH393569:LNJ393569 LXD393569:LXF393569 MGZ393569:MHB393569 MQV393569:MQX393569 NAR393569:NAT393569 NKN393569:NKP393569 NUJ393569:NUL393569 OEF393569:OEH393569 OOB393569:OOD393569 OXX393569:OXZ393569 PHT393569:PHV393569 PRP393569:PRR393569 QBL393569:QBN393569 QLH393569:QLJ393569 QVD393569:QVF393569 REZ393569:RFB393569 ROV393569:ROX393569 RYR393569:RYT393569 SIN393569:SIP393569 SSJ393569:SSL393569 TCF393569:TCH393569 TMB393569:TMD393569 TVX393569:TVZ393569 UFT393569:UFV393569 UPP393569:UPR393569 UZL393569:UZN393569 VJH393569:VJJ393569 VTD393569:VTF393569 WCZ393569:WDB393569 WMV393569:WMX393569 WWR393569:WWT393569 AJ459105:AL459105 KF459105:KH459105 UB459105:UD459105 ADX459105:ADZ459105 ANT459105:ANV459105 AXP459105:AXR459105 BHL459105:BHN459105 BRH459105:BRJ459105 CBD459105:CBF459105 CKZ459105:CLB459105 CUV459105:CUX459105 DER459105:DET459105 DON459105:DOP459105 DYJ459105:DYL459105 EIF459105:EIH459105 ESB459105:ESD459105 FBX459105:FBZ459105 FLT459105:FLV459105 FVP459105:FVR459105 GFL459105:GFN459105 GPH459105:GPJ459105 GZD459105:GZF459105 HIZ459105:HJB459105 HSV459105:HSX459105 ICR459105:ICT459105 IMN459105:IMP459105 IWJ459105:IWL459105 JGF459105:JGH459105 JQB459105:JQD459105 JZX459105:JZZ459105 KJT459105:KJV459105 KTP459105:KTR459105 LDL459105:LDN459105 LNH459105:LNJ459105 LXD459105:LXF459105 MGZ459105:MHB459105 MQV459105:MQX459105 NAR459105:NAT459105 NKN459105:NKP459105 NUJ459105:NUL459105 OEF459105:OEH459105 OOB459105:OOD459105 OXX459105:OXZ459105 PHT459105:PHV459105 PRP459105:PRR459105 QBL459105:QBN459105 QLH459105:QLJ459105 QVD459105:QVF459105 REZ459105:RFB459105 ROV459105:ROX459105 RYR459105:RYT459105 SIN459105:SIP459105 SSJ459105:SSL459105 TCF459105:TCH459105 TMB459105:TMD459105 TVX459105:TVZ459105 UFT459105:UFV459105 UPP459105:UPR459105 UZL459105:UZN459105 VJH459105:VJJ459105 VTD459105:VTF459105 WCZ459105:WDB459105 WMV459105:WMX459105 WWR459105:WWT459105 AJ524641:AL524641 KF524641:KH524641 UB524641:UD524641 ADX524641:ADZ524641 ANT524641:ANV524641 AXP524641:AXR524641 BHL524641:BHN524641 BRH524641:BRJ524641 CBD524641:CBF524641 CKZ524641:CLB524641 CUV524641:CUX524641 DER524641:DET524641 DON524641:DOP524641 DYJ524641:DYL524641 EIF524641:EIH524641 ESB524641:ESD524641 FBX524641:FBZ524641 FLT524641:FLV524641 FVP524641:FVR524641 GFL524641:GFN524641 GPH524641:GPJ524641 GZD524641:GZF524641 HIZ524641:HJB524641 HSV524641:HSX524641 ICR524641:ICT524641 IMN524641:IMP524641 IWJ524641:IWL524641 JGF524641:JGH524641 JQB524641:JQD524641 JZX524641:JZZ524641 KJT524641:KJV524641 KTP524641:KTR524641 LDL524641:LDN524641 LNH524641:LNJ524641 LXD524641:LXF524641 MGZ524641:MHB524641 MQV524641:MQX524641 NAR524641:NAT524641 NKN524641:NKP524641 NUJ524641:NUL524641 OEF524641:OEH524641 OOB524641:OOD524641 OXX524641:OXZ524641 PHT524641:PHV524641 PRP524641:PRR524641 QBL524641:QBN524641 QLH524641:QLJ524641 QVD524641:QVF524641 REZ524641:RFB524641 ROV524641:ROX524641 RYR524641:RYT524641 SIN524641:SIP524641 SSJ524641:SSL524641 TCF524641:TCH524641 TMB524641:TMD524641 TVX524641:TVZ524641 UFT524641:UFV524641 UPP524641:UPR524641 UZL524641:UZN524641 VJH524641:VJJ524641 VTD524641:VTF524641 WCZ524641:WDB524641 WMV524641:WMX524641 WWR524641:WWT524641 AJ590177:AL590177 KF590177:KH590177 UB590177:UD590177 ADX590177:ADZ590177 ANT590177:ANV590177 AXP590177:AXR590177 BHL590177:BHN590177 BRH590177:BRJ590177 CBD590177:CBF590177 CKZ590177:CLB590177 CUV590177:CUX590177 DER590177:DET590177 DON590177:DOP590177 DYJ590177:DYL590177 EIF590177:EIH590177 ESB590177:ESD590177 FBX590177:FBZ590177 FLT590177:FLV590177 FVP590177:FVR590177 GFL590177:GFN590177 GPH590177:GPJ590177 GZD590177:GZF590177 HIZ590177:HJB590177 HSV590177:HSX590177 ICR590177:ICT590177 IMN590177:IMP590177 IWJ590177:IWL590177 JGF590177:JGH590177 JQB590177:JQD590177 JZX590177:JZZ590177 KJT590177:KJV590177 KTP590177:KTR590177 LDL590177:LDN590177 LNH590177:LNJ590177 LXD590177:LXF590177 MGZ590177:MHB590177 MQV590177:MQX590177 NAR590177:NAT590177 NKN590177:NKP590177 NUJ590177:NUL590177 OEF590177:OEH590177 OOB590177:OOD590177 OXX590177:OXZ590177 PHT590177:PHV590177 PRP590177:PRR590177 QBL590177:QBN590177 QLH590177:QLJ590177 QVD590177:QVF590177 REZ590177:RFB590177 ROV590177:ROX590177 RYR590177:RYT590177 SIN590177:SIP590177 SSJ590177:SSL590177 TCF590177:TCH590177 TMB590177:TMD590177 TVX590177:TVZ590177 UFT590177:UFV590177 UPP590177:UPR590177 UZL590177:UZN590177 VJH590177:VJJ590177 VTD590177:VTF590177 WCZ590177:WDB590177 WMV590177:WMX590177 WWR590177:WWT590177 AJ655713:AL655713 KF655713:KH655713 UB655713:UD655713 ADX655713:ADZ655713 ANT655713:ANV655713 AXP655713:AXR655713 BHL655713:BHN655713 BRH655713:BRJ655713 CBD655713:CBF655713 CKZ655713:CLB655713 CUV655713:CUX655713 DER655713:DET655713 DON655713:DOP655713 DYJ655713:DYL655713 EIF655713:EIH655713 ESB655713:ESD655713 FBX655713:FBZ655713 FLT655713:FLV655713 FVP655713:FVR655713 GFL655713:GFN655713 GPH655713:GPJ655713 GZD655713:GZF655713 HIZ655713:HJB655713 HSV655713:HSX655713 ICR655713:ICT655713 IMN655713:IMP655713 IWJ655713:IWL655713 JGF655713:JGH655713 JQB655713:JQD655713 JZX655713:JZZ655713 KJT655713:KJV655713 KTP655713:KTR655713 LDL655713:LDN655713 LNH655713:LNJ655713 LXD655713:LXF655713 MGZ655713:MHB655713 MQV655713:MQX655713 NAR655713:NAT655713 NKN655713:NKP655713 NUJ655713:NUL655713 OEF655713:OEH655713 OOB655713:OOD655713 OXX655713:OXZ655713 PHT655713:PHV655713 PRP655713:PRR655713 QBL655713:QBN655713 QLH655713:QLJ655713 QVD655713:QVF655713 REZ655713:RFB655713 ROV655713:ROX655713 RYR655713:RYT655713 SIN655713:SIP655713 SSJ655713:SSL655713 TCF655713:TCH655713 TMB655713:TMD655713 TVX655713:TVZ655713 UFT655713:UFV655713 UPP655713:UPR655713 UZL655713:UZN655713 VJH655713:VJJ655713 VTD655713:VTF655713 WCZ655713:WDB655713 WMV655713:WMX655713 WWR655713:WWT655713 AJ721249:AL721249 KF721249:KH721249 UB721249:UD721249 ADX721249:ADZ721249 ANT721249:ANV721249 AXP721249:AXR721249 BHL721249:BHN721249 BRH721249:BRJ721249 CBD721249:CBF721249 CKZ721249:CLB721249 CUV721249:CUX721249 DER721249:DET721249 DON721249:DOP721249 DYJ721249:DYL721249 EIF721249:EIH721249 ESB721249:ESD721249 FBX721249:FBZ721249 FLT721249:FLV721249 FVP721249:FVR721249 GFL721249:GFN721249 GPH721249:GPJ721249 GZD721249:GZF721249 HIZ721249:HJB721249 HSV721249:HSX721249 ICR721249:ICT721249 IMN721249:IMP721249 IWJ721249:IWL721249 JGF721249:JGH721249 JQB721249:JQD721249 JZX721249:JZZ721249 KJT721249:KJV721249 KTP721249:KTR721249 LDL721249:LDN721249 LNH721249:LNJ721249 LXD721249:LXF721249 MGZ721249:MHB721249 MQV721249:MQX721249 NAR721249:NAT721249 NKN721249:NKP721249 NUJ721249:NUL721249 OEF721249:OEH721249 OOB721249:OOD721249 OXX721249:OXZ721249 PHT721249:PHV721249 PRP721249:PRR721249 QBL721249:QBN721249 QLH721249:QLJ721249 QVD721249:QVF721249 REZ721249:RFB721249 ROV721249:ROX721249 RYR721249:RYT721249 SIN721249:SIP721249 SSJ721249:SSL721249 TCF721249:TCH721249 TMB721249:TMD721249 TVX721249:TVZ721249 UFT721249:UFV721249 UPP721249:UPR721249 UZL721249:UZN721249 VJH721249:VJJ721249 VTD721249:VTF721249 WCZ721249:WDB721249 WMV721249:WMX721249 WWR721249:WWT721249 AJ786785:AL786785 KF786785:KH786785 UB786785:UD786785 ADX786785:ADZ786785 ANT786785:ANV786785 AXP786785:AXR786785 BHL786785:BHN786785 BRH786785:BRJ786785 CBD786785:CBF786785 CKZ786785:CLB786785 CUV786785:CUX786785 DER786785:DET786785 DON786785:DOP786785 DYJ786785:DYL786785 EIF786785:EIH786785 ESB786785:ESD786785 FBX786785:FBZ786785 FLT786785:FLV786785 FVP786785:FVR786785 GFL786785:GFN786785 GPH786785:GPJ786785 GZD786785:GZF786785 HIZ786785:HJB786785 HSV786785:HSX786785 ICR786785:ICT786785 IMN786785:IMP786785 IWJ786785:IWL786785 JGF786785:JGH786785 JQB786785:JQD786785 JZX786785:JZZ786785 KJT786785:KJV786785 KTP786785:KTR786785 LDL786785:LDN786785 LNH786785:LNJ786785 LXD786785:LXF786785 MGZ786785:MHB786785 MQV786785:MQX786785 NAR786785:NAT786785 NKN786785:NKP786785 NUJ786785:NUL786785 OEF786785:OEH786785 OOB786785:OOD786785 OXX786785:OXZ786785 PHT786785:PHV786785 PRP786785:PRR786785 QBL786785:QBN786785 QLH786785:QLJ786785 QVD786785:QVF786785 REZ786785:RFB786785 ROV786785:ROX786785 RYR786785:RYT786785 SIN786785:SIP786785 SSJ786785:SSL786785 TCF786785:TCH786785 TMB786785:TMD786785 TVX786785:TVZ786785 UFT786785:UFV786785 UPP786785:UPR786785 UZL786785:UZN786785 VJH786785:VJJ786785 VTD786785:VTF786785 WCZ786785:WDB786785 WMV786785:WMX786785 WWR786785:WWT786785 AJ852321:AL852321 KF852321:KH852321 UB852321:UD852321 ADX852321:ADZ852321 ANT852321:ANV852321 AXP852321:AXR852321 BHL852321:BHN852321 BRH852321:BRJ852321 CBD852321:CBF852321 CKZ852321:CLB852321 CUV852321:CUX852321 DER852321:DET852321 DON852321:DOP852321 DYJ852321:DYL852321 EIF852321:EIH852321 ESB852321:ESD852321 FBX852321:FBZ852321 FLT852321:FLV852321 FVP852321:FVR852321 GFL852321:GFN852321 GPH852321:GPJ852321 GZD852321:GZF852321 HIZ852321:HJB852321 HSV852321:HSX852321 ICR852321:ICT852321 IMN852321:IMP852321 IWJ852321:IWL852321 JGF852321:JGH852321 JQB852321:JQD852321 JZX852321:JZZ852321 KJT852321:KJV852321 KTP852321:KTR852321 LDL852321:LDN852321 LNH852321:LNJ852321 LXD852321:LXF852321 MGZ852321:MHB852321 MQV852321:MQX852321 NAR852321:NAT852321 NKN852321:NKP852321 NUJ852321:NUL852321 OEF852321:OEH852321 OOB852321:OOD852321 OXX852321:OXZ852321 PHT852321:PHV852321 PRP852321:PRR852321 QBL852321:QBN852321 QLH852321:QLJ852321 QVD852321:QVF852321 REZ852321:RFB852321 ROV852321:ROX852321 RYR852321:RYT852321 SIN852321:SIP852321 SSJ852321:SSL852321 TCF852321:TCH852321 TMB852321:TMD852321 TVX852321:TVZ852321 UFT852321:UFV852321 UPP852321:UPR852321 UZL852321:UZN852321 VJH852321:VJJ852321 VTD852321:VTF852321 WCZ852321:WDB852321 WMV852321:WMX852321 WWR852321:WWT852321 AJ917857:AL917857 KF917857:KH917857 UB917857:UD917857 ADX917857:ADZ917857 ANT917857:ANV917857 AXP917857:AXR917857 BHL917857:BHN917857 BRH917857:BRJ917857 CBD917857:CBF917857 CKZ917857:CLB917857 CUV917857:CUX917857 DER917857:DET917857 DON917857:DOP917857 DYJ917857:DYL917857 EIF917857:EIH917857 ESB917857:ESD917857 FBX917857:FBZ917857 FLT917857:FLV917857 FVP917857:FVR917857 GFL917857:GFN917857 GPH917857:GPJ917857 GZD917857:GZF917857 HIZ917857:HJB917857 HSV917857:HSX917857 ICR917857:ICT917857 IMN917857:IMP917857 IWJ917857:IWL917857 JGF917857:JGH917857 JQB917857:JQD917857 JZX917857:JZZ917857 KJT917857:KJV917857 KTP917857:KTR917857 LDL917857:LDN917857 LNH917857:LNJ917857 LXD917857:LXF917857 MGZ917857:MHB917857 MQV917857:MQX917857 NAR917857:NAT917857 NKN917857:NKP917857 NUJ917857:NUL917857 OEF917857:OEH917857 OOB917857:OOD917857 OXX917857:OXZ917857 PHT917857:PHV917857 PRP917857:PRR917857 QBL917857:QBN917857 QLH917857:QLJ917857 QVD917857:QVF917857 REZ917857:RFB917857 ROV917857:ROX917857 RYR917857:RYT917857 SIN917857:SIP917857 SSJ917857:SSL917857 TCF917857:TCH917857 TMB917857:TMD917857 TVX917857:TVZ917857 UFT917857:UFV917857 UPP917857:UPR917857 UZL917857:UZN917857 VJH917857:VJJ917857 VTD917857:VTF917857 WCZ917857:WDB917857 WMV917857:WMX917857 WWR917857:WWT917857 AJ983393:AL983393 KF983393:KH983393 UB983393:UD983393 ADX983393:ADZ983393 ANT983393:ANV983393 AXP983393:AXR983393 BHL983393:BHN983393 BRH983393:BRJ983393 CBD983393:CBF983393 CKZ983393:CLB983393 CUV983393:CUX983393 DER983393:DET983393 DON983393:DOP983393 DYJ983393:DYL983393 EIF983393:EIH983393 ESB983393:ESD983393 FBX983393:FBZ983393 FLT983393:FLV983393 FVP983393:FVR983393 GFL983393:GFN983393 GPH983393:GPJ983393 GZD983393:GZF983393 HIZ983393:HJB983393 HSV983393:HSX983393 ICR983393:ICT983393 IMN983393:IMP983393 IWJ983393:IWL983393 JGF983393:JGH983393 JQB983393:JQD983393 JZX983393:JZZ983393 KJT983393:KJV983393 KTP983393:KTR983393 LDL983393:LDN983393 LNH983393:LNJ983393 LXD983393:LXF983393 MGZ983393:MHB983393 MQV983393:MQX983393 NAR983393:NAT983393 NKN983393:NKP983393 NUJ983393:NUL983393 OEF983393:OEH983393 OOB983393:OOD983393 OXX983393:OXZ983393 PHT983393:PHV983393 PRP983393:PRR983393 QBL983393:QBN983393 QLH983393:QLJ983393 QVD983393:QVF983393 REZ983393:RFB983393 ROV983393:ROX983393 RYR983393:RYT983393 SIN983393:SIP983393 SSJ983393:SSL983393 TCF983393:TCH983393 TMB983393:TMD983393 TVX983393:TVZ983393 UFT983393:UFV983393 UPP983393:UPR983393 UZL983393:UZN983393 VJH983393:VJJ983393 VTD983393:VTF983393 WCZ983393:WDB983393 WMV983393:WMX983393 WWR983393:WWT983393 AJ378:AL378 KF378:KH378 UB378:UD378 ADX378:ADZ378 ANT378:ANV378 AXP378:AXR378 BHL378:BHN378 BRH378:BRJ378 CBD378:CBF378 CKZ378:CLB378 CUV378:CUX378 DER378:DET378 DON378:DOP378 DYJ378:DYL378 EIF378:EIH378 ESB378:ESD378 FBX378:FBZ378 FLT378:FLV378 FVP378:FVR378 GFL378:GFN378 GPH378:GPJ378 GZD378:GZF378 HIZ378:HJB378 HSV378:HSX378 ICR378:ICT378 IMN378:IMP378 IWJ378:IWL378 JGF378:JGH378 JQB378:JQD378 JZX378:JZZ378 KJT378:KJV378 KTP378:KTR378 LDL378:LDN378 LNH378:LNJ378 LXD378:LXF378 MGZ378:MHB378 MQV378:MQX378 NAR378:NAT378 NKN378:NKP378 NUJ378:NUL378 OEF378:OEH378 OOB378:OOD378 OXX378:OXZ378 PHT378:PHV378 PRP378:PRR378 QBL378:QBN378 QLH378:QLJ378 QVD378:QVF378 REZ378:RFB378 ROV378:ROX378 RYR378:RYT378 SIN378:SIP378 SSJ378:SSL378 TCF378:TCH378 TMB378:TMD378 TVX378:TVZ378 UFT378:UFV378 UPP378:UPR378 UZL378:UZN378 VJH378:VJJ378 VTD378:VTF378 WCZ378:WDB378 WMV378:WMX378 WWR378:WWT378 AJ65914:AL65914 KF65914:KH65914 UB65914:UD65914 ADX65914:ADZ65914 ANT65914:ANV65914 AXP65914:AXR65914 BHL65914:BHN65914 BRH65914:BRJ65914 CBD65914:CBF65914 CKZ65914:CLB65914 CUV65914:CUX65914 DER65914:DET65914 DON65914:DOP65914 DYJ65914:DYL65914 EIF65914:EIH65914 ESB65914:ESD65914 FBX65914:FBZ65914 FLT65914:FLV65914 FVP65914:FVR65914 GFL65914:GFN65914 GPH65914:GPJ65914 GZD65914:GZF65914 HIZ65914:HJB65914 HSV65914:HSX65914 ICR65914:ICT65914 IMN65914:IMP65914 IWJ65914:IWL65914 JGF65914:JGH65914 JQB65914:JQD65914 JZX65914:JZZ65914 KJT65914:KJV65914 KTP65914:KTR65914 LDL65914:LDN65914 LNH65914:LNJ65914 LXD65914:LXF65914 MGZ65914:MHB65914 MQV65914:MQX65914 NAR65914:NAT65914 NKN65914:NKP65914 NUJ65914:NUL65914 OEF65914:OEH65914 OOB65914:OOD65914 OXX65914:OXZ65914 PHT65914:PHV65914 PRP65914:PRR65914 QBL65914:QBN65914 QLH65914:QLJ65914 QVD65914:QVF65914 REZ65914:RFB65914 ROV65914:ROX65914 RYR65914:RYT65914 SIN65914:SIP65914 SSJ65914:SSL65914 TCF65914:TCH65914 TMB65914:TMD65914 TVX65914:TVZ65914 UFT65914:UFV65914 UPP65914:UPR65914 UZL65914:UZN65914 VJH65914:VJJ65914 VTD65914:VTF65914 WCZ65914:WDB65914 WMV65914:WMX65914 WWR65914:WWT65914 AJ131450:AL131450 KF131450:KH131450 UB131450:UD131450 ADX131450:ADZ131450 ANT131450:ANV131450 AXP131450:AXR131450 BHL131450:BHN131450 BRH131450:BRJ131450 CBD131450:CBF131450 CKZ131450:CLB131450 CUV131450:CUX131450 DER131450:DET131450 DON131450:DOP131450 DYJ131450:DYL131450 EIF131450:EIH131450 ESB131450:ESD131450 FBX131450:FBZ131450 FLT131450:FLV131450 FVP131450:FVR131450 GFL131450:GFN131450 GPH131450:GPJ131450 GZD131450:GZF131450 HIZ131450:HJB131450 HSV131450:HSX131450 ICR131450:ICT131450 IMN131450:IMP131450 IWJ131450:IWL131450 JGF131450:JGH131450 JQB131450:JQD131450 JZX131450:JZZ131450 KJT131450:KJV131450 KTP131450:KTR131450 LDL131450:LDN131450 LNH131450:LNJ131450 LXD131450:LXF131450 MGZ131450:MHB131450 MQV131450:MQX131450 NAR131450:NAT131450 NKN131450:NKP131450 NUJ131450:NUL131450 OEF131450:OEH131450 OOB131450:OOD131450 OXX131450:OXZ131450 PHT131450:PHV131450 PRP131450:PRR131450 QBL131450:QBN131450 QLH131450:QLJ131450 QVD131450:QVF131450 REZ131450:RFB131450 ROV131450:ROX131450 RYR131450:RYT131450 SIN131450:SIP131450 SSJ131450:SSL131450 TCF131450:TCH131450 TMB131450:TMD131450 TVX131450:TVZ131450 UFT131450:UFV131450 UPP131450:UPR131450 UZL131450:UZN131450 VJH131450:VJJ131450 VTD131450:VTF131450 WCZ131450:WDB131450 WMV131450:WMX131450 WWR131450:WWT131450 AJ196986:AL196986 KF196986:KH196986 UB196986:UD196986 ADX196986:ADZ196986 ANT196986:ANV196986 AXP196986:AXR196986 BHL196986:BHN196986 BRH196986:BRJ196986 CBD196986:CBF196986 CKZ196986:CLB196986 CUV196986:CUX196986 DER196986:DET196986 DON196986:DOP196986 DYJ196986:DYL196986 EIF196986:EIH196986 ESB196986:ESD196986 FBX196986:FBZ196986 FLT196986:FLV196986 FVP196986:FVR196986 GFL196986:GFN196986 GPH196986:GPJ196986 GZD196986:GZF196986 HIZ196986:HJB196986 HSV196986:HSX196986 ICR196986:ICT196986 IMN196986:IMP196986 IWJ196986:IWL196986 JGF196986:JGH196986 JQB196986:JQD196986 JZX196986:JZZ196986 KJT196986:KJV196986 KTP196986:KTR196986 LDL196986:LDN196986 LNH196986:LNJ196986 LXD196986:LXF196986 MGZ196986:MHB196986 MQV196986:MQX196986 NAR196986:NAT196986 NKN196986:NKP196986 NUJ196986:NUL196986 OEF196986:OEH196986 OOB196986:OOD196986 OXX196986:OXZ196986 PHT196986:PHV196986 PRP196986:PRR196986 QBL196986:QBN196986 QLH196986:QLJ196986 QVD196986:QVF196986 REZ196986:RFB196986 ROV196986:ROX196986 RYR196986:RYT196986 SIN196986:SIP196986 SSJ196986:SSL196986 TCF196986:TCH196986 TMB196986:TMD196986 TVX196986:TVZ196986 UFT196986:UFV196986 UPP196986:UPR196986 UZL196986:UZN196986 VJH196986:VJJ196986 VTD196986:VTF196986 WCZ196986:WDB196986 WMV196986:WMX196986 WWR196986:WWT196986 AJ262522:AL262522 KF262522:KH262522 UB262522:UD262522 ADX262522:ADZ262522 ANT262522:ANV262522 AXP262522:AXR262522 BHL262522:BHN262522 BRH262522:BRJ262522 CBD262522:CBF262522 CKZ262522:CLB262522 CUV262522:CUX262522 DER262522:DET262522 DON262522:DOP262522 DYJ262522:DYL262522 EIF262522:EIH262522 ESB262522:ESD262522 FBX262522:FBZ262522 FLT262522:FLV262522 FVP262522:FVR262522 GFL262522:GFN262522 GPH262522:GPJ262522 GZD262522:GZF262522 HIZ262522:HJB262522 HSV262522:HSX262522 ICR262522:ICT262522 IMN262522:IMP262522 IWJ262522:IWL262522 JGF262522:JGH262522 JQB262522:JQD262522 JZX262522:JZZ262522 KJT262522:KJV262522 KTP262522:KTR262522 LDL262522:LDN262522 LNH262522:LNJ262522 LXD262522:LXF262522 MGZ262522:MHB262522 MQV262522:MQX262522 NAR262522:NAT262522 NKN262522:NKP262522 NUJ262522:NUL262522 OEF262522:OEH262522 OOB262522:OOD262522 OXX262522:OXZ262522 PHT262522:PHV262522 PRP262522:PRR262522 QBL262522:QBN262522 QLH262522:QLJ262522 QVD262522:QVF262522 REZ262522:RFB262522 ROV262522:ROX262522 RYR262522:RYT262522 SIN262522:SIP262522 SSJ262522:SSL262522 TCF262522:TCH262522 TMB262522:TMD262522 TVX262522:TVZ262522 UFT262522:UFV262522 UPP262522:UPR262522 UZL262522:UZN262522 VJH262522:VJJ262522 VTD262522:VTF262522 WCZ262522:WDB262522 WMV262522:WMX262522 WWR262522:WWT262522 AJ328058:AL328058 KF328058:KH328058 UB328058:UD328058 ADX328058:ADZ328058 ANT328058:ANV328058 AXP328058:AXR328058 BHL328058:BHN328058 BRH328058:BRJ328058 CBD328058:CBF328058 CKZ328058:CLB328058 CUV328058:CUX328058 DER328058:DET328058 DON328058:DOP328058 DYJ328058:DYL328058 EIF328058:EIH328058 ESB328058:ESD328058 FBX328058:FBZ328058 FLT328058:FLV328058 FVP328058:FVR328058 GFL328058:GFN328058 GPH328058:GPJ328058 GZD328058:GZF328058 HIZ328058:HJB328058 HSV328058:HSX328058 ICR328058:ICT328058 IMN328058:IMP328058 IWJ328058:IWL328058 JGF328058:JGH328058 JQB328058:JQD328058 JZX328058:JZZ328058 KJT328058:KJV328058 KTP328058:KTR328058 LDL328058:LDN328058 LNH328058:LNJ328058 LXD328058:LXF328058 MGZ328058:MHB328058 MQV328058:MQX328058 NAR328058:NAT328058 NKN328058:NKP328058 NUJ328058:NUL328058 OEF328058:OEH328058 OOB328058:OOD328058 OXX328058:OXZ328058 PHT328058:PHV328058 PRP328058:PRR328058 QBL328058:QBN328058 QLH328058:QLJ328058 QVD328058:QVF328058 REZ328058:RFB328058 ROV328058:ROX328058 RYR328058:RYT328058 SIN328058:SIP328058 SSJ328058:SSL328058 TCF328058:TCH328058 TMB328058:TMD328058 TVX328058:TVZ328058 UFT328058:UFV328058 UPP328058:UPR328058 UZL328058:UZN328058 VJH328058:VJJ328058 VTD328058:VTF328058 WCZ328058:WDB328058 WMV328058:WMX328058 WWR328058:WWT328058 AJ393594:AL393594 KF393594:KH393594 UB393594:UD393594 ADX393594:ADZ393594 ANT393594:ANV393594 AXP393594:AXR393594 BHL393594:BHN393594 BRH393594:BRJ393594 CBD393594:CBF393594 CKZ393594:CLB393594 CUV393594:CUX393594 DER393594:DET393594 DON393594:DOP393594 DYJ393594:DYL393594 EIF393594:EIH393594 ESB393594:ESD393594 FBX393594:FBZ393594 FLT393594:FLV393594 FVP393594:FVR393594 GFL393594:GFN393594 GPH393594:GPJ393594 GZD393594:GZF393594 HIZ393594:HJB393594 HSV393594:HSX393594 ICR393594:ICT393594 IMN393594:IMP393594 IWJ393594:IWL393594 JGF393594:JGH393594 JQB393594:JQD393594 JZX393594:JZZ393594 KJT393594:KJV393594 KTP393594:KTR393594 LDL393594:LDN393594 LNH393594:LNJ393594 LXD393594:LXF393594 MGZ393594:MHB393594 MQV393594:MQX393594 NAR393594:NAT393594 NKN393594:NKP393594 NUJ393594:NUL393594 OEF393594:OEH393594 OOB393594:OOD393594 OXX393594:OXZ393594 PHT393594:PHV393594 PRP393594:PRR393594 QBL393594:QBN393594 QLH393594:QLJ393594 QVD393594:QVF393594 REZ393594:RFB393594 ROV393594:ROX393594 RYR393594:RYT393594 SIN393594:SIP393594 SSJ393594:SSL393594 TCF393594:TCH393594 TMB393594:TMD393594 TVX393594:TVZ393594 UFT393594:UFV393594 UPP393594:UPR393594 UZL393594:UZN393594 VJH393594:VJJ393594 VTD393594:VTF393594 WCZ393594:WDB393594 WMV393594:WMX393594 WWR393594:WWT393594 AJ459130:AL459130 KF459130:KH459130 UB459130:UD459130 ADX459130:ADZ459130 ANT459130:ANV459130 AXP459130:AXR459130 BHL459130:BHN459130 BRH459130:BRJ459130 CBD459130:CBF459130 CKZ459130:CLB459130 CUV459130:CUX459130 DER459130:DET459130 DON459130:DOP459130 DYJ459130:DYL459130 EIF459130:EIH459130 ESB459130:ESD459130 FBX459130:FBZ459130 FLT459130:FLV459130 FVP459130:FVR459130 GFL459130:GFN459130 GPH459130:GPJ459130 GZD459130:GZF459130 HIZ459130:HJB459130 HSV459130:HSX459130 ICR459130:ICT459130 IMN459130:IMP459130 IWJ459130:IWL459130 JGF459130:JGH459130 JQB459130:JQD459130 JZX459130:JZZ459130 KJT459130:KJV459130 KTP459130:KTR459130 LDL459130:LDN459130 LNH459130:LNJ459130 LXD459130:LXF459130 MGZ459130:MHB459130 MQV459130:MQX459130 NAR459130:NAT459130 NKN459130:NKP459130 NUJ459130:NUL459130 OEF459130:OEH459130 OOB459130:OOD459130 OXX459130:OXZ459130 PHT459130:PHV459130 PRP459130:PRR459130 QBL459130:QBN459130 QLH459130:QLJ459130 QVD459130:QVF459130 REZ459130:RFB459130 ROV459130:ROX459130 RYR459130:RYT459130 SIN459130:SIP459130 SSJ459130:SSL459130 TCF459130:TCH459130 TMB459130:TMD459130 TVX459130:TVZ459130 UFT459130:UFV459130 UPP459130:UPR459130 UZL459130:UZN459130 VJH459130:VJJ459130 VTD459130:VTF459130 WCZ459130:WDB459130 WMV459130:WMX459130 WWR459130:WWT459130 AJ524666:AL524666 KF524666:KH524666 UB524666:UD524666 ADX524666:ADZ524666 ANT524666:ANV524666 AXP524666:AXR524666 BHL524666:BHN524666 BRH524666:BRJ524666 CBD524666:CBF524666 CKZ524666:CLB524666 CUV524666:CUX524666 DER524666:DET524666 DON524666:DOP524666 DYJ524666:DYL524666 EIF524666:EIH524666 ESB524666:ESD524666 FBX524666:FBZ524666 FLT524666:FLV524666 FVP524666:FVR524666 GFL524666:GFN524666 GPH524666:GPJ524666 GZD524666:GZF524666 HIZ524666:HJB524666 HSV524666:HSX524666 ICR524666:ICT524666 IMN524666:IMP524666 IWJ524666:IWL524666 JGF524666:JGH524666 JQB524666:JQD524666 JZX524666:JZZ524666 KJT524666:KJV524666 KTP524666:KTR524666 LDL524666:LDN524666 LNH524666:LNJ524666 LXD524666:LXF524666 MGZ524666:MHB524666 MQV524666:MQX524666 NAR524666:NAT524666 NKN524666:NKP524666 NUJ524666:NUL524666 OEF524666:OEH524666 OOB524666:OOD524666 OXX524666:OXZ524666 PHT524666:PHV524666 PRP524666:PRR524666 QBL524666:QBN524666 QLH524666:QLJ524666 QVD524666:QVF524666 REZ524666:RFB524666 ROV524666:ROX524666 RYR524666:RYT524666 SIN524666:SIP524666 SSJ524666:SSL524666 TCF524666:TCH524666 TMB524666:TMD524666 TVX524666:TVZ524666 UFT524666:UFV524666 UPP524666:UPR524666 UZL524666:UZN524666 VJH524666:VJJ524666 VTD524666:VTF524666 WCZ524666:WDB524666 WMV524666:WMX524666 WWR524666:WWT524666 AJ590202:AL590202 KF590202:KH590202 UB590202:UD590202 ADX590202:ADZ590202 ANT590202:ANV590202 AXP590202:AXR590202 BHL590202:BHN590202 BRH590202:BRJ590202 CBD590202:CBF590202 CKZ590202:CLB590202 CUV590202:CUX590202 DER590202:DET590202 DON590202:DOP590202 DYJ590202:DYL590202 EIF590202:EIH590202 ESB590202:ESD590202 FBX590202:FBZ590202 FLT590202:FLV590202 FVP590202:FVR590202 GFL590202:GFN590202 GPH590202:GPJ590202 GZD590202:GZF590202 HIZ590202:HJB590202 HSV590202:HSX590202 ICR590202:ICT590202 IMN590202:IMP590202 IWJ590202:IWL590202 JGF590202:JGH590202 JQB590202:JQD590202 JZX590202:JZZ590202 KJT590202:KJV590202 KTP590202:KTR590202 LDL590202:LDN590202 LNH590202:LNJ590202 LXD590202:LXF590202 MGZ590202:MHB590202 MQV590202:MQX590202 NAR590202:NAT590202 NKN590202:NKP590202 NUJ590202:NUL590202 OEF590202:OEH590202 OOB590202:OOD590202 OXX590202:OXZ590202 PHT590202:PHV590202 PRP590202:PRR590202 QBL590202:QBN590202 QLH590202:QLJ590202 QVD590202:QVF590202 REZ590202:RFB590202 ROV590202:ROX590202 RYR590202:RYT590202 SIN590202:SIP590202 SSJ590202:SSL590202 TCF590202:TCH590202 TMB590202:TMD590202 TVX590202:TVZ590202 UFT590202:UFV590202 UPP590202:UPR590202 UZL590202:UZN590202 VJH590202:VJJ590202 VTD590202:VTF590202 WCZ590202:WDB590202 WMV590202:WMX590202 WWR590202:WWT590202 AJ655738:AL655738 KF655738:KH655738 UB655738:UD655738 ADX655738:ADZ655738 ANT655738:ANV655738 AXP655738:AXR655738 BHL655738:BHN655738 BRH655738:BRJ655738 CBD655738:CBF655738 CKZ655738:CLB655738 CUV655738:CUX655738 DER655738:DET655738 DON655738:DOP655738 DYJ655738:DYL655738 EIF655738:EIH655738 ESB655738:ESD655738 FBX655738:FBZ655738 FLT655738:FLV655738 FVP655738:FVR655738 GFL655738:GFN655738 GPH655738:GPJ655738 GZD655738:GZF655738 HIZ655738:HJB655738 HSV655738:HSX655738 ICR655738:ICT655738 IMN655738:IMP655738 IWJ655738:IWL655738 JGF655738:JGH655738 JQB655738:JQD655738 JZX655738:JZZ655738 KJT655738:KJV655738 KTP655738:KTR655738 LDL655738:LDN655738 LNH655738:LNJ655738 LXD655738:LXF655738 MGZ655738:MHB655738 MQV655738:MQX655738 NAR655738:NAT655738 NKN655738:NKP655738 NUJ655738:NUL655738 OEF655738:OEH655738 OOB655738:OOD655738 OXX655738:OXZ655738 PHT655738:PHV655738 PRP655738:PRR655738 QBL655738:QBN655738 QLH655738:QLJ655738 QVD655738:QVF655738 REZ655738:RFB655738 ROV655738:ROX655738 RYR655738:RYT655738 SIN655738:SIP655738 SSJ655738:SSL655738 TCF655738:TCH655738 TMB655738:TMD655738 TVX655738:TVZ655738 UFT655738:UFV655738 UPP655738:UPR655738 UZL655738:UZN655738 VJH655738:VJJ655738 VTD655738:VTF655738 WCZ655738:WDB655738 WMV655738:WMX655738 WWR655738:WWT655738 AJ721274:AL721274 KF721274:KH721274 UB721274:UD721274 ADX721274:ADZ721274 ANT721274:ANV721274 AXP721274:AXR721274 BHL721274:BHN721274 BRH721274:BRJ721274 CBD721274:CBF721274 CKZ721274:CLB721274 CUV721274:CUX721274 DER721274:DET721274 DON721274:DOP721274 DYJ721274:DYL721274 EIF721274:EIH721274 ESB721274:ESD721274 FBX721274:FBZ721274 FLT721274:FLV721274 FVP721274:FVR721274 GFL721274:GFN721274 GPH721274:GPJ721274 GZD721274:GZF721274 HIZ721274:HJB721274 HSV721274:HSX721274 ICR721274:ICT721274 IMN721274:IMP721274 IWJ721274:IWL721274 JGF721274:JGH721274 JQB721274:JQD721274 JZX721274:JZZ721274 KJT721274:KJV721274 KTP721274:KTR721274 LDL721274:LDN721274 LNH721274:LNJ721274 LXD721274:LXF721274 MGZ721274:MHB721274 MQV721274:MQX721274 NAR721274:NAT721274 NKN721274:NKP721274 NUJ721274:NUL721274 OEF721274:OEH721274 OOB721274:OOD721274 OXX721274:OXZ721274 PHT721274:PHV721274 PRP721274:PRR721274 QBL721274:QBN721274 QLH721274:QLJ721274 QVD721274:QVF721274 REZ721274:RFB721274 ROV721274:ROX721274 RYR721274:RYT721274 SIN721274:SIP721274 SSJ721274:SSL721274 TCF721274:TCH721274 TMB721274:TMD721274 TVX721274:TVZ721274 UFT721274:UFV721274 UPP721274:UPR721274 UZL721274:UZN721274 VJH721274:VJJ721274 VTD721274:VTF721274 WCZ721274:WDB721274 WMV721274:WMX721274 WWR721274:WWT721274 AJ786810:AL786810 KF786810:KH786810 UB786810:UD786810 ADX786810:ADZ786810 ANT786810:ANV786810 AXP786810:AXR786810 BHL786810:BHN786810 BRH786810:BRJ786810 CBD786810:CBF786810 CKZ786810:CLB786810 CUV786810:CUX786810 DER786810:DET786810 DON786810:DOP786810 DYJ786810:DYL786810 EIF786810:EIH786810 ESB786810:ESD786810 FBX786810:FBZ786810 FLT786810:FLV786810 FVP786810:FVR786810 GFL786810:GFN786810 GPH786810:GPJ786810 GZD786810:GZF786810 HIZ786810:HJB786810 HSV786810:HSX786810 ICR786810:ICT786810 IMN786810:IMP786810 IWJ786810:IWL786810 JGF786810:JGH786810 JQB786810:JQD786810 JZX786810:JZZ786810 KJT786810:KJV786810 KTP786810:KTR786810 LDL786810:LDN786810 LNH786810:LNJ786810 LXD786810:LXF786810 MGZ786810:MHB786810 MQV786810:MQX786810 NAR786810:NAT786810 NKN786810:NKP786810 NUJ786810:NUL786810 OEF786810:OEH786810 OOB786810:OOD786810 OXX786810:OXZ786810 PHT786810:PHV786810 PRP786810:PRR786810 QBL786810:QBN786810 QLH786810:QLJ786810 QVD786810:QVF786810 REZ786810:RFB786810 ROV786810:ROX786810 RYR786810:RYT786810 SIN786810:SIP786810 SSJ786810:SSL786810 TCF786810:TCH786810 TMB786810:TMD786810 TVX786810:TVZ786810 UFT786810:UFV786810 UPP786810:UPR786810 UZL786810:UZN786810 VJH786810:VJJ786810 VTD786810:VTF786810 WCZ786810:WDB786810 WMV786810:WMX786810 WWR786810:WWT786810 AJ852346:AL852346 KF852346:KH852346 UB852346:UD852346 ADX852346:ADZ852346 ANT852346:ANV852346 AXP852346:AXR852346 BHL852346:BHN852346 BRH852346:BRJ852346 CBD852346:CBF852346 CKZ852346:CLB852346 CUV852346:CUX852346 DER852346:DET852346 DON852346:DOP852346 DYJ852346:DYL852346 EIF852346:EIH852346 ESB852346:ESD852346 FBX852346:FBZ852346 FLT852346:FLV852346 FVP852346:FVR852346 GFL852346:GFN852346 GPH852346:GPJ852346 GZD852346:GZF852346 HIZ852346:HJB852346 HSV852346:HSX852346 ICR852346:ICT852346 IMN852346:IMP852346 IWJ852346:IWL852346 JGF852346:JGH852346 JQB852346:JQD852346 JZX852346:JZZ852346 KJT852346:KJV852346 KTP852346:KTR852346 LDL852346:LDN852346 LNH852346:LNJ852346 LXD852346:LXF852346 MGZ852346:MHB852346 MQV852346:MQX852346 NAR852346:NAT852346 NKN852346:NKP852346 NUJ852346:NUL852346 OEF852346:OEH852346 OOB852346:OOD852346 OXX852346:OXZ852346 PHT852346:PHV852346 PRP852346:PRR852346 QBL852346:QBN852346 QLH852346:QLJ852346 QVD852346:QVF852346 REZ852346:RFB852346 ROV852346:ROX852346 RYR852346:RYT852346 SIN852346:SIP852346 SSJ852346:SSL852346 TCF852346:TCH852346 TMB852346:TMD852346 TVX852346:TVZ852346 UFT852346:UFV852346 UPP852346:UPR852346 UZL852346:UZN852346 VJH852346:VJJ852346 VTD852346:VTF852346 WCZ852346:WDB852346 WMV852346:WMX852346 WWR852346:WWT852346 AJ917882:AL917882 KF917882:KH917882 UB917882:UD917882 ADX917882:ADZ917882 ANT917882:ANV917882 AXP917882:AXR917882 BHL917882:BHN917882 BRH917882:BRJ917882 CBD917882:CBF917882 CKZ917882:CLB917882 CUV917882:CUX917882 DER917882:DET917882 DON917882:DOP917882 DYJ917882:DYL917882 EIF917882:EIH917882 ESB917882:ESD917882 FBX917882:FBZ917882 FLT917882:FLV917882 FVP917882:FVR917882 GFL917882:GFN917882 GPH917882:GPJ917882 GZD917882:GZF917882 HIZ917882:HJB917882 HSV917882:HSX917882 ICR917882:ICT917882 IMN917882:IMP917882 IWJ917882:IWL917882 JGF917882:JGH917882 JQB917882:JQD917882 JZX917882:JZZ917882 KJT917882:KJV917882 KTP917882:KTR917882 LDL917882:LDN917882 LNH917882:LNJ917882 LXD917882:LXF917882 MGZ917882:MHB917882 MQV917882:MQX917882 NAR917882:NAT917882 NKN917882:NKP917882 NUJ917882:NUL917882 OEF917882:OEH917882 OOB917882:OOD917882 OXX917882:OXZ917882 PHT917882:PHV917882 PRP917882:PRR917882 QBL917882:QBN917882 QLH917882:QLJ917882 QVD917882:QVF917882 REZ917882:RFB917882 ROV917882:ROX917882 RYR917882:RYT917882 SIN917882:SIP917882 SSJ917882:SSL917882 TCF917882:TCH917882 TMB917882:TMD917882 TVX917882:TVZ917882 UFT917882:UFV917882 UPP917882:UPR917882 UZL917882:UZN917882 VJH917882:VJJ917882 VTD917882:VTF917882 WCZ917882:WDB917882 WMV917882:WMX917882 WWR917882:WWT917882 AJ983418:AL983418 KF983418:KH983418 UB983418:UD983418 ADX983418:ADZ983418 ANT983418:ANV983418 AXP983418:AXR983418 BHL983418:BHN983418 BRH983418:BRJ983418 CBD983418:CBF983418 CKZ983418:CLB983418 CUV983418:CUX983418 DER983418:DET983418 DON983418:DOP983418 DYJ983418:DYL983418 EIF983418:EIH983418 ESB983418:ESD983418 FBX983418:FBZ983418 FLT983418:FLV983418 FVP983418:FVR983418 GFL983418:GFN983418 GPH983418:GPJ983418 GZD983418:GZF983418 HIZ983418:HJB983418 HSV983418:HSX983418 ICR983418:ICT983418 IMN983418:IMP983418 IWJ983418:IWL983418 JGF983418:JGH983418 JQB983418:JQD983418 JZX983418:JZZ983418 KJT983418:KJV983418 KTP983418:KTR983418 LDL983418:LDN983418 LNH983418:LNJ983418 LXD983418:LXF983418 MGZ983418:MHB983418 MQV983418:MQX983418 NAR983418:NAT983418 NKN983418:NKP983418 NUJ983418:NUL983418 OEF983418:OEH983418 OOB983418:OOD983418 OXX983418:OXZ983418 PHT983418:PHV983418 PRP983418:PRR983418 QBL983418:QBN983418 QLH983418:QLJ983418 QVD983418:QVF983418 REZ983418:RFB983418 ROV983418:ROX983418 RYR983418:RYT983418 SIN983418:SIP983418 SSJ983418:SSL983418 TCF983418:TCH983418 TMB983418:TMD983418 TVX983418:TVZ983418 UFT983418:UFV983418 UPP983418:UPR983418 UZL983418:UZN983418 VJH983418:VJJ983418 VTD983418:VTF983418 WCZ983418:WDB983418 WMV983418:WMX983418 WWR983418:WWT983418 AJ403:AL403 KF403:KH403 UB403:UD403 ADX403:ADZ403 ANT403:ANV403 AXP403:AXR403 BHL403:BHN403 BRH403:BRJ403 CBD403:CBF403 CKZ403:CLB403 CUV403:CUX403 DER403:DET403 DON403:DOP403 DYJ403:DYL403 EIF403:EIH403 ESB403:ESD403 FBX403:FBZ403 FLT403:FLV403 FVP403:FVR403 GFL403:GFN403 GPH403:GPJ403 GZD403:GZF403 HIZ403:HJB403 HSV403:HSX403 ICR403:ICT403 IMN403:IMP403 IWJ403:IWL403 JGF403:JGH403 JQB403:JQD403 JZX403:JZZ403 KJT403:KJV403 KTP403:KTR403 LDL403:LDN403 LNH403:LNJ403 LXD403:LXF403 MGZ403:MHB403 MQV403:MQX403 NAR403:NAT403 NKN403:NKP403 NUJ403:NUL403 OEF403:OEH403 OOB403:OOD403 OXX403:OXZ403 PHT403:PHV403 PRP403:PRR403 QBL403:QBN403 QLH403:QLJ403 QVD403:QVF403 REZ403:RFB403 ROV403:ROX403 RYR403:RYT403 SIN403:SIP403 SSJ403:SSL403 TCF403:TCH403 TMB403:TMD403 TVX403:TVZ403 UFT403:UFV403 UPP403:UPR403 UZL403:UZN403 VJH403:VJJ403 VTD403:VTF403 WCZ403:WDB403 WMV403:WMX403 WWR403:WWT403 AJ65939:AL65939 KF65939:KH65939 UB65939:UD65939 ADX65939:ADZ65939 ANT65939:ANV65939 AXP65939:AXR65939 BHL65939:BHN65939 BRH65939:BRJ65939 CBD65939:CBF65939 CKZ65939:CLB65939 CUV65939:CUX65939 DER65939:DET65939 DON65939:DOP65939 DYJ65939:DYL65939 EIF65939:EIH65939 ESB65939:ESD65939 FBX65939:FBZ65939 FLT65939:FLV65939 FVP65939:FVR65939 GFL65939:GFN65939 GPH65939:GPJ65939 GZD65939:GZF65939 HIZ65939:HJB65939 HSV65939:HSX65939 ICR65939:ICT65939 IMN65939:IMP65939 IWJ65939:IWL65939 JGF65939:JGH65939 JQB65939:JQD65939 JZX65939:JZZ65939 KJT65939:KJV65939 KTP65939:KTR65939 LDL65939:LDN65939 LNH65939:LNJ65939 LXD65939:LXF65939 MGZ65939:MHB65939 MQV65939:MQX65939 NAR65939:NAT65939 NKN65939:NKP65939 NUJ65939:NUL65939 OEF65939:OEH65939 OOB65939:OOD65939 OXX65939:OXZ65939 PHT65939:PHV65939 PRP65939:PRR65939 QBL65939:QBN65939 QLH65939:QLJ65939 QVD65939:QVF65939 REZ65939:RFB65939 ROV65939:ROX65939 RYR65939:RYT65939 SIN65939:SIP65939 SSJ65939:SSL65939 TCF65939:TCH65939 TMB65939:TMD65939 TVX65939:TVZ65939 UFT65939:UFV65939 UPP65939:UPR65939 UZL65939:UZN65939 VJH65939:VJJ65939 VTD65939:VTF65939 WCZ65939:WDB65939 WMV65939:WMX65939 WWR65939:WWT65939 AJ131475:AL131475 KF131475:KH131475 UB131475:UD131475 ADX131475:ADZ131475 ANT131475:ANV131475 AXP131475:AXR131475 BHL131475:BHN131475 BRH131475:BRJ131475 CBD131475:CBF131475 CKZ131475:CLB131475 CUV131475:CUX131475 DER131475:DET131475 DON131475:DOP131475 DYJ131475:DYL131475 EIF131475:EIH131475 ESB131475:ESD131475 FBX131475:FBZ131475 FLT131475:FLV131475 FVP131475:FVR131475 GFL131475:GFN131475 GPH131475:GPJ131475 GZD131475:GZF131475 HIZ131475:HJB131475 HSV131475:HSX131475 ICR131475:ICT131475 IMN131475:IMP131475 IWJ131475:IWL131475 JGF131475:JGH131475 JQB131475:JQD131475 JZX131475:JZZ131475 KJT131475:KJV131475 KTP131475:KTR131475 LDL131475:LDN131475 LNH131475:LNJ131475 LXD131475:LXF131475 MGZ131475:MHB131475 MQV131475:MQX131475 NAR131475:NAT131475 NKN131475:NKP131475 NUJ131475:NUL131475 OEF131475:OEH131475 OOB131475:OOD131475 OXX131475:OXZ131475 PHT131475:PHV131475 PRP131475:PRR131475 QBL131475:QBN131475 QLH131475:QLJ131475 QVD131475:QVF131475 REZ131475:RFB131475 ROV131475:ROX131475 RYR131475:RYT131475 SIN131475:SIP131475 SSJ131475:SSL131475 TCF131475:TCH131475 TMB131475:TMD131475 TVX131475:TVZ131475 UFT131475:UFV131475 UPP131475:UPR131475 UZL131475:UZN131475 VJH131475:VJJ131475 VTD131475:VTF131475 WCZ131475:WDB131475 WMV131475:WMX131475 WWR131475:WWT131475 AJ197011:AL197011 KF197011:KH197011 UB197011:UD197011 ADX197011:ADZ197011 ANT197011:ANV197011 AXP197011:AXR197011 BHL197011:BHN197011 BRH197011:BRJ197011 CBD197011:CBF197011 CKZ197011:CLB197011 CUV197011:CUX197011 DER197011:DET197011 DON197011:DOP197011 DYJ197011:DYL197011 EIF197011:EIH197011 ESB197011:ESD197011 FBX197011:FBZ197011 FLT197011:FLV197011 FVP197011:FVR197011 GFL197011:GFN197011 GPH197011:GPJ197011 GZD197011:GZF197011 HIZ197011:HJB197011 HSV197011:HSX197011 ICR197011:ICT197011 IMN197011:IMP197011 IWJ197011:IWL197011 JGF197011:JGH197011 JQB197011:JQD197011 JZX197011:JZZ197011 KJT197011:KJV197011 KTP197011:KTR197011 LDL197011:LDN197011 LNH197011:LNJ197011 LXD197011:LXF197011 MGZ197011:MHB197011 MQV197011:MQX197011 NAR197011:NAT197011 NKN197011:NKP197011 NUJ197011:NUL197011 OEF197011:OEH197011 OOB197011:OOD197011 OXX197011:OXZ197011 PHT197011:PHV197011 PRP197011:PRR197011 QBL197011:QBN197011 QLH197011:QLJ197011 QVD197011:QVF197011 REZ197011:RFB197011 ROV197011:ROX197011 RYR197011:RYT197011 SIN197011:SIP197011 SSJ197011:SSL197011 TCF197011:TCH197011 TMB197011:TMD197011 TVX197011:TVZ197011 UFT197011:UFV197011 UPP197011:UPR197011 UZL197011:UZN197011 VJH197011:VJJ197011 VTD197011:VTF197011 WCZ197011:WDB197011 WMV197011:WMX197011 WWR197011:WWT197011 AJ262547:AL262547 KF262547:KH262547 UB262547:UD262547 ADX262547:ADZ262547 ANT262547:ANV262547 AXP262547:AXR262547 BHL262547:BHN262547 BRH262547:BRJ262547 CBD262547:CBF262547 CKZ262547:CLB262547 CUV262547:CUX262547 DER262547:DET262547 DON262547:DOP262547 DYJ262547:DYL262547 EIF262547:EIH262547 ESB262547:ESD262547 FBX262547:FBZ262547 FLT262547:FLV262547 FVP262547:FVR262547 GFL262547:GFN262547 GPH262547:GPJ262547 GZD262547:GZF262547 HIZ262547:HJB262547 HSV262547:HSX262547 ICR262547:ICT262547 IMN262547:IMP262547 IWJ262547:IWL262547 JGF262547:JGH262547 JQB262547:JQD262547 JZX262547:JZZ262547 KJT262547:KJV262547 KTP262547:KTR262547 LDL262547:LDN262547 LNH262547:LNJ262547 LXD262547:LXF262547 MGZ262547:MHB262547 MQV262547:MQX262547 NAR262547:NAT262547 NKN262547:NKP262547 NUJ262547:NUL262547 OEF262547:OEH262547 OOB262547:OOD262547 OXX262547:OXZ262547 PHT262547:PHV262547 PRP262547:PRR262547 QBL262547:QBN262547 QLH262547:QLJ262547 QVD262547:QVF262547 REZ262547:RFB262547 ROV262547:ROX262547 RYR262547:RYT262547 SIN262547:SIP262547 SSJ262547:SSL262547 TCF262547:TCH262547 TMB262547:TMD262547 TVX262547:TVZ262547 UFT262547:UFV262547 UPP262547:UPR262547 UZL262547:UZN262547 VJH262547:VJJ262547 VTD262547:VTF262547 WCZ262547:WDB262547 WMV262547:WMX262547 WWR262547:WWT262547 AJ328083:AL328083 KF328083:KH328083 UB328083:UD328083 ADX328083:ADZ328083 ANT328083:ANV328083 AXP328083:AXR328083 BHL328083:BHN328083 BRH328083:BRJ328083 CBD328083:CBF328083 CKZ328083:CLB328083 CUV328083:CUX328083 DER328083:DET328083 DON328083:DOP328083 DYJ328083:DYL328083 EIF328083:EIH328083 ESB328083:ESD328083 FBX328083:FBZ328083 FLT328083:FLV328083 FVP328083:FVR328083 GFL328083:GFN328083 GPH328083:GPJ328083 GZD328083:GZF328083 HIZ328083:HJB328083 HSV328083:HSX328083 ICR328083:ICT328083 IMN328083:IMP328083 IWJ328083:IWL328083 JGF328083:JGH328083 JQB328083:JQD328083 JZX328083:JZZ328083 KJT328083:KJV328083 KTP328083:KTR328083 LDL328083:LDN328083 LNH328083:LNJ328083 LXD328083:LXF328083 MGZ328083:MHB328083 MQV328083:MQX328083 NAR328083:NAT328083 NKN328083:NKP328083 NUJ328083:NUL328083 OEF328083:OEH328083 OOB328083:OOD328083 OXX328083:OXZ328083 PHT328083:PHV328083 PRP328083:PRR328083 QBL328083:QBN328083 QLH328083:QLJ328083 QVD328083:QVF328083 REZ328083:RFB328083 ROV328083:ROX328083 RYR328083:RYT328083 SIN328083:SIP328083 SSJ328083:SSL328083 TCF328083:TCH328083 TMB328083:TMD328083 TVX328083:TVZ328083 UFT328083:UFV328083 UPP328083:UPR328083 UZL328083:UZN328083 VJH328083:VJJ328083 VTD328083:VTF328083 WCZ328083:WDB328083 WMV328083:WMX328083 WWR328083:WWT328083 AJ393619:AL393619 KF393619:KH393619 UB393619:UD393619 ADX393619:ADZ393619 ANT393619:ANV393619 AXP393619:AXR393619 BHL393619:BHN393619 BRH393619:BRJ393619 CBD393619:CBF393619 CKZ393619:CLB393619 CUV393619:CUX393619 DER393619:DET393619 DON393619:DOP393619 DYJ393619:DYL393619 EIF393619:EIH393619 ESB393619:ESD393619 FBX393619:FBZ393619 FLT393619:FLV393619 FVP393619:FVR393619 GFL393619:GFN393619 GPH393619:GPJ393619 GZD393619:GZF393619 HIZ393619:HJB393619 HSV393619:HSX393619 ICR393619:ICT393619 IMN393619:IMP393619 IWJ393619:IWL393619 JGF393619:JGH393619 JQB393619:JQD393619 JZX393619:JZZ393619 KJT393619:KJV393619 KTP393619:KTR393619 LDL393619:LDN393619 LNH393619:LNJ393619 LXD393619:LXF393619 MGZ393619:MHB393619 MQV393619:MQX393619 NAR393619:NAT393619 NKN393619:NKP393619 NUJ393619:NUL393619 OEF393619:OEH393619 OOB393619:OOD393619 OXX393619:OXZ393619 PHT393619:PHV393619 PRP393619:PRR393619 QBL393619:QBN393619 QLH393619:QLJ393619 QVD393619:QVF393619 REZ393619:RFB393619 ROV393619:ROX393619 RYR393619:RYT393619 SIN393619:SIP393619 SSJ393619:SSL393619 TCF393619:TCH393619 TMB393619:TMD393619 TVX393619:TVZ393619 UFT393619:UFV393619 UPP393619:UPR393619 UZL393619:UZN393619 VJH393619:VJJ393619 VTD393619:VTF393619 WCZ393619:WDB393619 WMV393619:WMX393619 WWR393619:WWT393619 AJ459155:AL459155 KF459155:KH459155 UB459155:UD459155 ADX459155:ADZ459155 ANT459155:ANV459155 AXP459155:AXR459155 BHL459155:BHN459155 BRH459155:BRJ459155 CBD459155:CBF459155 CKZ459155:CLB459155 CUV459155:CUX459155 DER459155:DET459155 DON459155:DOP459155 DYJ459155:DYL459155 EIF459155:EIH459155 ESB459155:ESD459155 FBX459155:FBZ459155 FLT459155:FLV459155 FVP459155:FVR459155 GFL459155:GFN459155 GPH459155:GPJ459155 GZD459155:GZF459155 HIZ459155:HJB459155 HSV459155:HSX459155 ICR459155:ICT459155 IMN459155:IMP459155 IWJ459155:IWL459155 JGF459155:JGH459155 JQB459155:JQD459155 JZX459155:JZZ459155 KJT459155:KJV459155 KTP459155:KTR459155 LDL459155:LDN459155 LNH459155:LNJ459155 LXD459155:LXF459155 MGZ459155:MHB459155 MQV459155:MQX459155 NAR459155:NAT459155 NKN459155:NKP459155 NUJ459155:NUL459155 OEF459155:OEH459155 OOB459155:OOD459155 OXX459155:OXZ459155 PHT459155:PHV459155 PRP459155:PRR459155 QBL459155:QBN459155 QLH459155:QLJ459155 QVD459155:QVF459155 REZ459155:RFB459155 ROV459155:ROX459155 RYR459155:RYT459155 SIN459155:SIP459155 SSJ459155:SSL459155 TCF459155:TCH459155 TMB459155:TMD459155 TVX459155:TVZ459155 UFT459155:UFV459155 UPP459155:UPR459155 UZL459155:UZN459155 VJH459155:VJJ459155 VTD459155:VTF459155 WCZ459155:WDB459155 WMV459155:WMX459155 WWR459155:WWT459155 AJ524691:AL524691 KF524691:KH524691 UB524691:UD524691 ADX524691:ADZ524691 ANT524691:ANV524691 AXP524691:AXR524691 BHL524691:BHN524691 BRH524691:BRJ524691 CBD524691:CBF524691 CKZ524691:CLB524691 CUV524691:CUX524691 DER524691:DET524691 DON524691:DOP524691 DYJ524691:DYL524691 EIF524691:EIH524691 ESB524691:ESD524691 FBX524691:FBZ524691 FLT524691:FLV524691 FVP524691:FVR524691 GFL524691:GFN524691 GPH524691:GPJ524691 GZD524691:GZF524691 HIZ524691:HJB524691 HSV524691:HSX524691 ICR524691:ICT524691 IMN524691:IMP524691 IWJ524691:IWL524691 JGF524691:JGH524691 JQB524691:JQD524691 JZX524691:JZZ524691 KJT524691:KJV524691 KTP524691:KTR524691 LDL524691:LDN524691 LNH524691:LNJ524691 LXD524691:LXF524691 MGZ524691:MHB524691 MQV524691:MQX524691 NAR524691:NAT524691 NKN524691:NKP524691 NUJ524691:NUL524691 OEF524691:OEH524691 OOB524691:OOD524691 OXX524691:OXZ524691 PHT524691:PHV524691 PRP524691:PRR524691 QBL524691:QBN524691 QLH524691:QLJ524691 QVD524691:QVF524691 REZ524691:RFB524691 ROV524691:ROX524691 RYR524691:RYT524691 SIN524691:SIP524691 SSJ524691:SSL524691 TCF524691:TCH524691 TMB524691:TMD524691 TVX524691:TVZ524691 UFT524691:UFV524691 UPP524691:UPR524691 UZL524691:UZN524691 VJH524691:VJJ524691 VTD524691:VTF524691 WCZ524691:WDB524691 WMV524691:WMX524691 WWR524691:WWT524691 AJ590227:AL590227 KF590227:KH590227 UB590227:UD590227 ADX590227:ADZ590227 ANT590227:ANV590227 AXP590227:AXR590227 BHL590227:BHN590227 BRH590227:BRJ590227 CBD590227:CBF590227 CKZ590227:CLB590227 CUV590227:CUX590227 DER590227:DET590227 DON590227:DOP590227 DYJ590227:DYL590227 EIF590227:EIH590227 ESB590227:ESD590227 FBX590227:FBZ590227 FLT590227:FLV590227 FVP590227:FVR590227 GFL590227:GFN590227 GPH590227:GPJ590227 GZD590227:GZF590227 HIZ590227:HJB590227 HSV590227:HSX590227 ICR590227:ICT590227 IMN590227:IMP590227 IWJ590227:IWL590227 JGF590227:JGH590227 JQB590227:JQD590227 JZX590227:JZZ590227 KJT590227:KJV590227 KTP590227:KTR590227 LDL590227:LDN590227 LNH590227:LNJ590227 LXD590227:LXF590227 MGZ590227:MHB590227 MQV590227:MQX590227 NAR590227:NAT590227 NKN590227:NKP590227 NUJ590227:NUL590227 OEF590227:OEH590227 OOB590227:OOD590227 OXX590227:OXZ590227 PHT590227:PHV590227 PRP590227:PRR590227 QBL590227:QBN590227 QLH590227:QLJ590227 QVD590227:QVF590227 REZ590227:RFB590227 ROV590227:ROX590227 RYR590227:RYT590227 SIN590227:SIP590227 SSJ590227:SSL590227 TCF590227:TCH590227 TMB590227:TMD590227 TVX590227:TVZ590227 UFT590227:UFV590227 UPP590227:UPR590227 UZL590227:UZN590227 VJH590227:VJJ590227 VTD590227:VTF590227 WCZ590227:WDB590227 WMV590227:WMX590227 WWR590227:WWT590227 AJ655763:AL655763 KF655763:KH655763 UB655763:UD655763 ADX655763:ADZ655763 ANT655763:ANV655763 AXP655763:AXR655763 BHL655763:BHN655763 BRH655763:BRJ655763 CBD655763:CBF655763 CKZ655763:CLB655763 CUV655763:CUX655763 DER655763:DET655763 DON655763:DOP655763 DYJ655763:DYL655763 EIF655763:EIH655763 ESB655763:ESD655763 FBX655763:FBZ655763 FLT655763:FLV655763 FVP655763:FVR655763 GFL655763:GFN655763 GPH655763:GPJ655763 GZD655763:GZF655763 HIZ655763:HJB655763 HSV655763:HSX655763 ICR655763:ICT655763 IMN655763:IMP655763 IWJ655763:IWL655763 JGF655763:JGH655763 JQB655763:JQD655763 JZX655763:JZZ655763 KJT655763:KJV655763 KTP655763:KTR655763 LDL655763:LDN655763 LNH655763:LNJ655763 LXD655763:LXF655763 MGZ655763:MHB655763 MQV655763:MQX655763 NAR655763:NAT655763 NKN655763:NKP655763 NUJ655763:NUL655763 OEF655763:OEH655763 OOB655763:OOD655763 OXX655763:OXZ655763 PHT655763:PHV655763 PRP655763:PRR655763 QBL655763:QBN655763 QLH655763:QLJ655763 QVD655763:QVF655763 REZ655763:RFB655763 ROV655763:ROX655763 RYR655763:RYT655763 SIN655763:SIP655763 SSJ655763:SSL655763 TCF655763:TCH655763 TMB655763:TMD655763 TVX655763:TVZ655763 UFT655763:UFV655763 UPP655763:UPR655763 UZL655763:UZN655763 VJH655763:VJJ655763 VTD655763:VTF655763 WCZ655763:WDB655763 WMV655763:WMX655763 WWR655763:WWT655763 AJ721299:AL721299 KF721299:KH721299 UB721299:UD721299 ADX721299:ADZ721299 ANT721299:ANV721299 AXP721299:AXR721299 BHL721299:BHN721299 BRH721299:BRJ721299 CBD721299:CBF721299 CKZ721299:CLB721299 CUV721299:CUX721299 DER721299:DET721299 DON721299:DOP721299 DYJ721299:DYL721299 EIF721299:EIH721299 ESB721299:ESD721299 FBX721299:FBZ721299 FLT721299:FLV721299 FVP721299:FVR721299 GFL721299:GFN721299 GPH721299:GPJ721299 GZD721299:GZF721299 HIZ721299:HJB721299 HSV721299:HSX721299 ICR721299:ICT721299 IMN721299:IMP721299 IWJ721299:IWL721299 JGF721299:JGH721299 JQB721299:JQD721299 JZX721299:JZZ721299 KJT721299:KJV721299 KTP721299:KTR721299 LDL721299:LDN721299 LNH721299:LNJ721299 LXD721299:LXF721299 MGZ721299:MHB721299 MQV721299:MQX721299 NAR721299:NAT721299 NKN721299:NKP721299 NUJ721299:NUL721299 OEF721299:OEH721299 OOB721299:OOD721299 OXX721299:OXZ721299 PHT721299:PHV721299 PRP721299:PRR721299 QBL721299:QBN721299 QLH721299:QLJ721299 QVD721299:QVF721299 REZ721299:RFB721299 ROV721299:ROX721299 RYR721299:RYT721299 SIN721299:SIP721299 SSJ721299:SSL721299 TCF721299:TCH721299 TMB721299:TMD721299 TVX721299:TVZ721299 UFT721299:UFV721299 UPP721299:UPR721299 UZL721299:UZN721299 VJH721299:VJJ721299 VTD721299:VTF721299 WCZ721299:WDB721299 WMV721299:WMX721299 WWR721299:WWT721299 AJ786835:AL786835 KF786835:KH786835 UB786835:UD786835 ADX786835:ADZ786835 ANT786835:ANV786835 AXP786835:AXR786835 BHL786835:BHN786835 BRH786835:BRJ786835 CBD786835:CBF786835 CKZ786835:CLB786835 CUV786835:CUX786835 DER786835:DET786835 DON786835:DOP786835 DYJ786835:DYL786835 EIF786835:EIH786835 ESB786835:ESD786835 FBX786835:FBZ786835 FLT786835:FLV786835 FVP786835:FVR786835 GFL786835:GFN786835 GPH786835:GPJ786835 GZD786835:GZF786835 HIZ786835:HJB786835 HSV786835:HSX786835 ICR786835:ICT786835 IMN786835:IMP786835 IWJ786835:IWL786835 JGF786835:JGH786835 JQB786835:JQD786835 JZX786835:JZZ786835 KJT786835:KJV786835 KTP786835:KTR786835 LDL786835:LDN786835 LNH786835:LNJ786835 LXD786835:LXF786835 MGZ786835:MHB786835 MQV786835:MQX786835 NAR786835:NAT786835 NKN786835:NKP786835 NUJ786835:NUL786835 OEF786835:OEH786835 OOB786835:OOD786835 OXX786835:OXZ786835 PHT786835:PHV786835 PRP786835:PRR786835 QBL786835:QBN786835 QLH786835:QLJ786835 QVD786835:QVF786835 REZ786835:RFB786835 ROV786835:ROX786835 RYR786835:RYT786835 SIN786835:SIP786835 SSJ786835:SSL786835 TCF786835:TCH786835 TMB786835:TMD786835 TVX786835:TVZ786835 UFT786835:UFV786835 UPP786835:UPR786835 UZL786835:UZN786835 VJH786835:VJJ786835 VTD786835:VTF786835 WCZ786835:WDB786835 WMV786835:WMX786835 WWR786835:WWT786835 AJ852371:AL852371 KF852371:KH852371 UB852371:UD852371 ADX852371:ADZ852371 ANT852371:ANV852371 AXP852371:AXR852371 BHL852371:BHN852371 BRH852371:BRJ852371 CBD852371:CBF852371 CKZ852371:CLB852371 CUV852371:CUX852371 DER852371:DET852371 DON852371:DOP852371 DYJ852371:DYL852371 EIF852371:EIH852371 ESB852371:ESD852371 FBX852371:FBZ852371 FLT852371:FLV852371 FVP852371:FVR852371 GFL852371:GFN852371 GPH852371:GPJ852371 GZD852371:GZF852371 HIZ852371:HJB852371 HSV852371:HSX852371 ICR852371:ICT852371 IMN852371:IMP852371 IWJ852371:IWL852371 JGF852371:JGH852371 JQB852371:JQD852371 JZX852371:JZZ852371 KJT852371:KJV852371 KTP852371:KTR852371 LDL852371:LDN852371 LNH852371:LNJ852371 LXD852371:LXF852371 MGZ852371:MHB852371 MQV852371:MQX852371 NAR852371:NAT852371 NKN852371:NKP852371 NUJ852371:NUL852371 OEF852371:OEH852371 OOB852371:OOD852371 OXX852371:OXZ852371 PHT852371:PHV852371 PRP852371:PRR852371 QBL852371:QBN852371 QLH852371:QLJ852371 QVD852371:QVF852371 REZ852371:RFB852371 ROV852371:ROX852371 RYR852371:RYT852371 SIN852371:SIP852371 SSJ852371:SSL852371 TCF852371:TCH852371 TMB852371:TMD852371 TVX852371:TVZ852371 UFT852371:UFV852371 UPP852371:UPR852371 UZL852371:UZN852371 VJH852371:VJJ852371 VTD852371:VTF852371 WCZ852371:WDB852371 WMV852371:WMX852371 WWR852371:WWT852371 AJ917907:AL917907 KF917907:KH917907 UB917907:UD917907 ADX917907:ADZ917907 ANT917907:ANV917907 AXP917907:AXR917907 BHL917907:BHN917907 BRH917907:BRJ917907 CBD917907:CBF917907 CKZ917907:CLB917907 CUV917907:CUX917907 DER917907:DET917907 DON917907:DOP917907 DYJ917907:DYL917907 EIF917907:EIH917907 ESB917907:ESD917907 FBX917907:FBZ917907 FLT917907:FLV917907 FVP917907:FVR917907 GFL917907:GFN917907 GPH917907:GPJ917907 GZD917907:GZF917907 HIZ917907:HJB917907 HSV917907:HSX917907 ICR917907:ICT917907 IMN917907:IMP917907 IWJ917907:IWL917907 JGF917907:JGH917907 JQB917907:JQD917907 JZX917907:JZZ917907 KJT917907:KJV917907 KTP917907:KTR917907 LDL917907:LDN917907 LNH917907:LNJ917907 LXD917907:LXF917907 MGZ917907:MHB917907 MQV917907:MQX917907 NAR917907:NAT917907 NKN917907:NKP917907 NUJ917907:NUL917907 OEF917907:OEH917907 OOB917907:OOD917907 OXX917907:OXZ917907 PHT917907:PHV917907 PRP917907:PRR917907 QBL917907:QBN917907 QLH917907:QLJ917907 QVD917907:QVF917907 REZ917907:RFB917907 ROV917907:ROX917907 RYR917907:RYT917907 SIN917907:SIP917907 SSJ917907:SSL917907 TCF917907:TCH917907 TMB917907:TMD917907 TVX917907:TVZ917907 UFT917907:UFV917907 UPP917907:UPR917907 UZL917907:UZN917907 VJH917907:VJJ917907 VTD917907:VTF917907 WCZ917907:WDB917907 WMV917907:WMX917907 WWR917907:WWT917907 AJ983443:AL983443 KF983443:KH983443 UB983443:UD983443 ADX983443:ADZ983443 ANT983443:ANV983443 AXP983443:AXR983443 BHL983443:BHN983443 BRH983443:BRJ983443 CBD983443:CBF983443 CKZ983443:CLB983443 CUV983443:CUX983443 DER983443:DET983443 DON983443:DOP983443 DYJ983443:DYL983443 EIF983443:EIH983443 ESB983443:ESD983443 FBX983443:FBZ983443 FLT983443:FLV983443 FVP983443:FVR983443 GFL983443:GFN983443 GPH983443:GPJ983443 GZD983443:GZF983443 HIZ983443:HJB983443 HSV983443:HSX983443 ICR983443:ICT983443 IMN983443:IMP983443 IWJ983443:IWL983443 JGF983443:JGH983443 JQB983443:JQD983443 JZX983443:JZZ983443 KJT983443:KJV983443 KTP983443:KTR983443 LDL983443:LDN983443 LNH983443:LNJ983443 LXD983443:LXF983443 MGZ983443:MHB983443 MQV983443:MQX983443 NAR983443:NAT983443 NKN983443:NKP983443 NUJ983443:NUL983443 OEF983443:OEH983443 OOB983443:OOD983443 OXX983443:OXZ983443 PHT983443:PHV983443 PRP983443:PRR983443 QBL983443:QBN983443 QLH983443:QLJ983443 QVD983443:QVF983443 REZ983443:RFB983443 ROV983443:ROX983443 RYR983443:RYT983443 SIN983443:SIP983443 SSJ983443:SSL983443 TCF983443:TCH983443 TMB983443:TMD983443 TVX983443:TVZ983443 UFT983443:UFV983443 UPP983443:UPR983443 UZL983443:UZN983443 VJH983443:VJJ983443 VTD983443:VTF983443 WCZ983443:WDB983443 WMV983443:WMX983443 WWR983443:WWT983443 AJ428:AL428 KF428:KH428 UB428:UD428 ADX428:ADZ428 ANT428:ANV428 AXP428:AXR428 BHL428:BHN428 BRH428:BRJ428 CBD428:CBF428 CKZ428:CLB428 CUV428:CUX428 DER428:DET428 DON428:DOP428 DYJ428:DYL428 EIF428:EIH428 ESB428:ESD428 FBX428:FBZ428 FLT428:FLV428 FVP428:FVR428 GFL428:GFN428 GPH428:GPJ428 GZD428:GZF428 HIZ428:HJB428 HSV428:HSX428 ICR428:ICT428 IMN428:IMP428 IWJ428:IWL428 JGF428:JGH428 JQB428:JQD428 JZX428:JZZ428 KJT428:KJV428 KTP428:KTR428 LDL428:LDN428 LNH428:LNJ428 LXD428:LXF428 MGZ428:MHB428 MQV428:MQX428 NAR428:NAT428 NKN428:NKP428 NUJ428:NUL428 OEF428:OEH428 OOB428:OOD428 OXX428:OXZ428 PHT428:PHV428 PRP428:PRR428 QBL428:QBN428 QLH428:QLJ428 QVD428:QVF428 REZ428:RFB428 ROV428:ROX428 RYR428:RYT428 SIN428:SIP428 SSJ428:SSL428 TCF428:TCH428 TMB428:TMD428 TVX428:TVZ428 UFT428:UFV428 UPP428:UPR428 UZL428:UZN428 VJH428:VJJ428 VTD428:VTF428 WCZ428:WDB428 WMV428:WMX428 WWR428:WWT428 AJ65964:AL65964 KF65964:KH65964 UB65964:UD65964 ADX65964:ADZ65964 ANT65964:ANV65964 AXP65964:AXR65964 BHL65964:BHN65964 BRH65964:BRJ65964 CBD65964:CBF65964 CKZ65964:CLB65964 CUV65964:CUX65964 DER65964:DET65964 DON65964:DOP65964 DYJ65964:DYL65964 EIF65964:EIH65964 ESB65964:ESD65964 FBX65964:FBZ65964 FLT65964:FLV65964 FVP65964:FVR65964 GFL65964:GFN65964 GPH65964:GPJ65964 GZD65964:GZF65964 HIZ65964:HJB65964 HSV65964:HSX65964 ICR65964:ICT65964 IMN65964:IMP65964 IWJ65964:IWL65964 JGF65964:JGH65964 JQB65964:JQD65964 JZX65964:JZZ65964 KJT65964:KJV65964 KTP65964:KTR65964 LDL65964:LDN65964 LNH65964:LNJ65964 LXD65964:LXF65964 MGZ65964:MHB65964 MQV65964:MQX65964 NAR65964:NAT65964 NKN65964:NKP65964 NUJ65964:NUL65964 OEF65964:OEH65964 OOB65964:OOD65964 OXX65964:OXZ65964 PHT65964:PHV65964 PRP65964:PRR65964 QBL65964:QBN65964 QLH65964:QLJ65964 QVD65964:QVF65964 REZ65964:RFB65964 ROV65964:ROX65964 RYR65964:RYT65964 SIN65964:SIP65964 SSJ65964:SSL65964 TCF65964:TCH65964 TMB65964:TMD65964 TVX65964:TVZ65964 UFT65964:UFV65964 UPP65964:UPR65964 UZL65964:UZN65964 VJH65964:VJJ65964 VTD65964:VTF65964 WCZ65964:WDB65964 WMV65964:WMX65964 WWR65964:WWT65964 AJ131500:AL131500 KF131500:KH131500 UB131500:UD131500 ADX131500:ADZ131500 ANT131500:ANV131500 AXP131500:AXR131500 BHL131500:BHN131500 BRH131500:BRJ131500 CBD131500:CBF131500 CKZ131500:CLB131500 CUV131500:CUX131500 DER131500:DET131500 DON131500:DOP131500 DYJ131500:DYL131500 EIF131500:EIH131500 ESB131500:ESD131500 FBX131500:FBZ131500 FLT131500:FLV131500 FVP131500:FVR131500 GFL131500:GFN131500 GPH131500:GPJ131500 GZD131500:GZF131500 HIZ131500:HJB131500 HSV131500:HSX131500 ICR131500:ICT131500 IMN131500:IMP131500 IWJ131500:IWL131500 JGF131500:JGH131500 JQB131500:JQD131500 JZX131500:JZZ131500 KJT131500:KJV131500 KTP131500:KTR131500 LDL131500:LDN131500 LNH131500:LNJ131500 LXD131500:LXF131500 MGZ131500:MHB131500 MQV131500:MQX131500 NAR131500:NAT131500 NKN131500:NKP131500 NUJ131500:NUL131500 OEF131500:OEH131500 OOB131500:OOD131500 OXX131500:OXZ131500 PHT131500:PHV131500 PRP131500:PRR131500 QBL131500:QBN131500 QLH131500:QLJ131500 QVD131500:QVF131500 REZ131500:RFB131500 ROV131500:ROX131500 RYR131500:RYT131500 SIN131500:SIP131500 SSJ131500:SSL131500 TCF131500:TCH131500 TMB131500:TMD131500 TVX131500:TVZ131500 UFT131500:UFV131500 UPP131500:UPR131500 UZL131500:UZN131500 VJH131500:VJJ131500 VTD131500:VTF131500 WCZ131500:WDB131500 WMV131500:WMX131500 WWR131500:WWT131500 AJ197036:AL197036 KF197036:KH197036 UB197036:UD197036 ADX197036:ADZ197036 ANT197036:ANV197036 AXP197036:AXR197036 BHL197036:BHN197036 BRH197036:BRJ197036 CBD197036:CBF197036 CKZ197036:CLB197036 CUV197036:CUX197036 DER197036:DET197036 DON197036:DOP197036 DYJ197036:DYL197036 EIF197036:EIH197036 ESB197036:ESD197036 FBX197036:FBZ197036 FLT197036:FLV197036 FVP197036:FVR197036 GFL197036:GFN197036 GPH197036:GPJ197036 GZD197036:GZF197036 HIZ197036:HJB197036 HSV197036:HSX197036 ICR197036:ICT197036 IMN197036:IMP197036 IWJ197036:IWL197036 JGF197036:JGH197036 JQB197036:JQD197036 JZX197036:JZZ197036 KJT197036:KJV197036 KTP197036:KTR197036 LDL197036:LDN197036 LNH197036:LNJ197036 LXD197036:LXF197036 MGZ197036:MHB197036 MQV197036:MQX197036 NAR197036:NAT197036 NKN197036:NKP197036 NUJ197036:NUL197036 OEF197036:OEH197036 OOB197036:OOD197036 OXX197036:OXZ197036 PHT197036:PHV197036 PRP197036:PRR197036 QBL197036:QBN197036 QLH197036:QLJ197036 QVD197036:QVF197036 REZ197036:RFB197036 ROV197036:ROX197036 RYR197036:RYT197036 SIN197036:SIP197036 SSJ197036:SSL197036 TCF197036:TCH197036 TMB197036:TMD197036 TVX197036:TVZ197036 UFT197036:UFV197036 UPP197036:UPR197036 UZL197036:UZN197036 VJH197036:VJJ197036 VTD197036:VTF197036 WCZ197036:WDB197036 WMV197036:WMX197036 WWR197036:WWT197036 AJ262572:AL262572 KF262572:KH262572 UB262572:UD262572 ADX262572:ADZ262572 ANT262572:ANV262572 AXP262572:AXR262572 BHL262572:BHN262572 BRH262572:BRJ262572 CBD262572:CBF262572 CKZ262572:CLB262572 CUV262572:CUX262572 DER262572:DET262572 DON262572:DOP262572 DYJ262572:DYL262572 EIF262572:EIH262572 ESB262572:ESD262572 FBX262572:FBZ262572 FLT262572:FLV262572 FVP262572:FVR262572 GFL262572:GFN262572 GPH262572:GPJ262572 GZD262572:GZF262572 HIZ262572:HJB262572 HSV262572:HSX262572 ICR262572:ICT262572 IMN262572:IMP262572 IWJ262572:IWL262572 JGF262572:JGH262572 JQB262572:JQD262572 JZX262572:JZZ262572 KJT262572:KJV262572 KTP262572:KTR262572 LDL262572:LDN262572 LNH262572:LNJ262572 LXD262572:LXF262572 MGZ262572:MHB262572 MQV262572:MQX262572 NAR262572:NAT262572 NKN262572:NKP262572 NUJ262572:NUL262572 OEF262572:OEH262572 OOB262572:OOD262572 OXX262572:OXZ262572 PHT262572:PHV262572 PRP262572:PRR262572 QBL262572:QBN262572 QLH262572:QLJ262572 QVD262572:QVF262572 REZ262572:RFB262572 ROV262572:ROX262572 RYR262572:RYT262572 SIN262572:SIP262572 SSJ262572:SSL262572 TCF262572:TCH262572 TMB262572:TMD262572 TVX262572:TVZ262572 UFT262572:UFV262572 UPP262572:UPR262572 UZL262572:UZN262572 VJH262572:VJJ262572 VTD262572:VTF262572 WCZ262572:WDB262572 WMV262572:WMX262572 WWR262572:WWT262572 AJ328108:AL328108 KF328108:KH328108 UB328108:UD328108 ADX328108:ADZ328108 ANT328108:ANV328108 AXP328108:AXR328108 BHL328108:BHN328108 BRH328108:BRJ328108 CBD328108:CBF328108 CKZ328108:CLB328108 CUV328108:CUX328108 DER328108:DET328108 DON328108:DOP328108 DYJ328108:DYL328108 EIF328108:EIH328108 ESB328108:ESD328108 FBX328108:FBZ328108 FLT328108:FLV328108 FVP328108:FVR328108 GFL328108:GFN328108 GPH328108:GPJ328108 GZD328108:GZF328108 HIZ328108:HJB328108 HSV328108:HSX328108 ICR328108:ICT328108 IMN328108:IMP328108 IWJ328108:IWL328108 JGF328108:JGH328108 JQB328108:JQD328108 JZX328108:JZZ328108 KJT328108:KJV328108 KTP328108:KTR328108 LDL328108:LDN328108 LNH328108:LNJ328108 LXD328108:LXF328108 MGZ328108:MHB328108 MQV328108:MQX328108 NAR328108:NAT328108 NKN328108:NKP328108 NUJ328108:NUL328108 OEF328108:OEH328108 OOB328108:OOD328108 OXX328108:OXZ328108 PHT328108:PHV328108 PRP328108:PRR328108 QBL328108:QBN328108 QLH328108:QLJ328108 QVD328108:QVF328108 REZ328108:RFB328108 ROV328108:ROX328108 RYR328108:RYT328108 SIN328108:SIP328108 SSJ328108:SSL328108 TCF328108:TCH328108 TMB328108:TMD328108 TVX328108:TVZ328108 UFT328108:UFV328108 UPP328108:UPR328108 UZL328108:UZN328108 VJH328108:VJJ328108 VTD328108:VTF328108 WCZ328108:WDB328108 WMV328108:WMX328108 WWR328108:WWT328108 AJ393644:AL393644 KF393644:KH393644 UB393644:UD393644 ADX393644:ADZ393644 ANT393644:ANV393644 AXP393644:AXR393644 BHL393644:BHN393644 BRH393644:BRJ393644 CBD393644:CBF393644 CKZ393644:CLB393644 CUV393644:CUX393644 DER393644:DET393644 DON393644:DOP393644 DYJ393644:DYL393644 EIF393644:EIH393644 ESB393644:ESD393644 FBX393644:FBZ393644 FLT393644:FLV393644 FVP393644:FVR393644 GFL393644:GFN393644 GPH393644:GPJ393644 GZD393644:GZF393644 HIZ393644:HJB393644 HSV393644:HSX393644 ICR393644:ICT393644 IMN393644:IMP393644 IWJ393644:IWL393644 JGF393644:JGH393644 JQB393644:JQD393644 JZX393644:JZZ393644 KJT393644:KJV393644 KTP393644:KTR393644 LDL393644:LDN393644 LNH393644:LNJ393644 LXD393644:LXF393644 MGZ393644:MHB393644 MQV393644:MQX393644 NAR393644:NAT393644 NKN393644:NKP393644 NUJ393644:NUL393644 OEF393644:OEH393644 OOB393644:OOD393644 OXX393644:OXZ393644 PHT393644:PHV393644 PRP393644:PRR393644 QBL393644:QBN393644 QLH393644:QLJ393644 QVD393644:QVF393644 REZ393644:RFB393644 ROV393644:ROX393644 RYR393644:RYT393644 SIN393644:SIP393644 SSJ393644:SSL393644 TCF393644:TCH393644 TMB393644:TMD393644 TVX393644:TVZ393644 UFT393644:UFV393644 UPP393644:UPR393644 UZL393644:UZN393644 VJH393644:VJJ393644 VTD393644:VTF393644 WCZ393644:WDB393644 WMV393644:WMX393644 WWR393644:WWT393644 AJ459180:AL459180 KF459180:KH459180 UB459180:UD459180 ADX459180:ADZ459180 ANT459180:ANV459180 AXP459180:AXR459180 BHL459180:BHN459180 BRH459180:BRJ459180 CBD459180:CBF459180 CKZ459180:CLB459180 CUV459180:CUX459180 DER459180:DET459180 DON459180:DOP459180 DYJ459180:DYL459180 EIF459180:EIH459180 ESB459180:ESD459180 FBX459180:FBZ459180 FLT459180:FLV459180 FVP459180:FVR459180 GFL459180:GFN459180 GPH459180:GPJ459180 GZD459180:GZF459180 HIZ459180:HJB459180 HSV459180:HSX459180 ICR459180:ICT459180 IMN459180:IMP459180 IWJ459180:IWL459180 JGF459180:JGH459180 JQB459180:JQD459180 JZX459180:JZZ459180 KJT459180:KJV459180 KTP459180:KTR459180 LDL459180:LDN459180 LNH459180:LNJ459180 LXD459180:LXF459180 MGZ459180:MHB459180 MQV459180:MQX459180 NAR459180:NAT459180 NKN459180:NKP459180 NUJ459180:NUL459180 OEF459180:OEH459180 OOB459180:OOD459180 OXX459180:OXZ459180 PHT459180:PHV459180 PRP459180:PRR459180 QBL459180:QBN459180 QLH459180:QLJ459180 QVD459180:QVF459180 REZ459180:RFB459180 ROV459180:ROX459180 RYR459180:RYT459180 SIN459180:SIP459180 SSJ459180:SSL459180 TCF459180:TCH459180 TMB459180:TMD459180 TVX459180:TVZ459180 UFT459180:UFV459180 UPP459180:UPR459180 UZL459180:UZN459180 VJH459180:VJJ459180 VTD459180:VTF459180 WCZ459180:WDB459180 WMV459180:WMX459180 WWR459180:WWT459180 AJ524716:AL524716 KF524716:KH524716 UB524716:UD524716 ADX524716:ADZ524716 ANT524716:ANV524716 AXP524716:AXR524716 BHL524716:BHN524716 BRH524716:BRJ524716 CBD524716:CBF524716 CKZ524716:CLB524716 CUV524716:CUX524716 DER524716:DET524716 DON524716:DOP524716 DYJ524716:DYL524716 EIF524716:EIH524716 ESB524716:ESD524716 FBX524716:FBZ524716 FLT524716:FLV524716 FVP524716:FVR524716 GFL524716:GFN524716 GPH524716:GPJ524716 GZD524716:GZF524716 HIZ524716:HJB524716 HSV524716:HSX524716 ICR524716:ICT524716 IMN524716:IMP524716 IWJ524716:IWL524716 JGF524716:JGH524716 JQB524716:JQD524716 JZX524716:JZZ524716 KJT524716:KJV524716 KTP524716:KTR524716 LDL524716:LDN524716 LNH524716:LNJ524716 LXD524716:LXF524716 MGZ524716:MHB524716 MQV524716:MQX524716 NAR524716:NAT524716 NKN524716:NKP524716 NUJ524716:NUL524716 OEF524716:OEH524716 OOB524716:OOD524716 OXX524716:OXZ524716 PHT524716:PHV524716 PRP524716:PRR524716 QBL524716:QBN524716 QLH524716:QLJ524716 QVD524716:QVF524716 REZ524716:RFB524716 ROV524716:ROX524716 RYR524716:RYT524716 SIN524716:SIP524716 SSJ524716:SSL524716 TCF524716:TCH524716 TMB524716:TMD524716 TVX524716:TVZ524716 UFT524716:UFV524716 UPP524716:UPR524716 UZL524716:UZN524716 VJH524716:VJJ524716 VTD524716:VTF524716 WCZ524716:WDB524716 WMV524716:WMX524716 WWR524716:WWT524716 AJ590252:AL590252 KF590252:KH590252 UB590252:UD590252 ADX590252:ADZ590252 ANT590252:ANV590252 AXP590252:AXR590252 BHL590252:BHN590252 BRH590252:BRJ590252 CBD590252:CBF590252 CKZ590252:CLB590252 CUV590252:CUX590252 DER590252:DET590252 DON590252:DOP590252 DYJ590252:DYL590252 EIF590252:EIH590252 ESB590252:ESD590252 FBX590252:FBZ590252 FLT590252:FLV590252 FVP590252:FVR590252 GFL590252:GFN590252 GPH590252:GPJ590252 GZD590252:GZF590252 HIZ590252:HJB590252 HSV590252:HSX590252 ICR590252:ICT590252 IMN590252:IMP590252 IWJ590252:IWL590252 JGF590252:JGH590252 JQB590252:JQD590252 JZX590252:JZZ590252 KJT590252:KJV590252 KTP590252:KTR590252 LDL590252:LDN590252 LNH590252:LNJ590252 LXD590252:LXF590252 MGZ590252:MHB590252 MQV590252:MQX590252 NAR590252:NAT590252 NKN590252:NKP590252 NUJ590252:NUL590252 OEF590252:OEH590252 OOB590252:OOD590252 OXX590252:OXZ590252 PHT590252:PHV590252 PRP590252:PRR590252 QBL590252:QBN590252 QLH590252:QLJ590252 QVD590252:QVF590252 REZ590252:RFB590252 ROV590252:ROX590252 RYR590252:RYT590252 SIN590252:SIP590252 SSJ590252:SSL590252 TCF590252:TCH590252 TMB590252:TMD590252 TVX590252:TVZ590252 UFT590252:UFV590252 UPP590252:UPR590252 UZL590252:UZN590252 VJH590252:VJJ590252 VTD590252:VTF590252 WCZ590252:WDB590252 WMV590252:WMX590252 WWR590252:WWT590252 AJ655788:AL655788 KF655788:KH655788 UB655788:UD655788 ADX655788:ADZ655788 ANT655788:ANV655788 AXP655788:AXR655788 BHL655788:BHN655788 BRH655788:BRJ655788 CBD655788:CBF655788 CKZ655788:CLB655788 CUV655788:CUX655788 DER655788:DET655788 DON655788:DOP655788 DYJ655788:DYL655788 EIF655788:EIH655788 ESB655788:ESD655788 FBX655788:FBZ655788 FLT655788:FLV655788 FVP655788:FVR655788 GFL655788:GFN655788 GPH655788:GPJ655788 GZD655788:GZF655788 HIZ655788:HJB655788 HSV655788:HSX655788 ICR655788:ICT655788 IMN655788:IMP655788 IWJ655788:IWL655788 JGF655788:JGH655788 JQB655788:JQD655788 JZX655788:JZZ655788 KJT655788:KJV655788 KTP655788:KTR655788 LDL655788:LDN655788 LNH655788:LNJ655788 LXD655788:LXF655788 MGZ655788:MHB655788 MQV655788:MQX655788 NAR655788:NAT655788 NKN655788:NKP655788 NUJ655788:NUL655788 OEF655788:OEH655788 OOB655788:OOD655788 OXX655788:OXZ655788 PHT655788:PHV655788 PRP655788:PRR655788 QBL655788:QBN655788 QLH655788:QLJ655788 QVD655788:QVF655788 REZ655788:RFB655788 ROV655788:ROX655788 RYR655788:RYT655788 SIN655788:SIP655788 SSJ655788:SSL655788 TCF655788:TCH655788 TMB655788:TMD655788 TVX655788:TVZ655788 UFT655788:UFV655788 UPP655788:UPR655788 UZL655788:UZN655788 VJH655788:VJJ655788 VTD655788:VTF655788 WCZ655788:WDB655788 WMV655788:WMX655788 WWR655788:WWT655788 AJ721324:AL721324 KF721324:KH721324 UB721324:UD721324 ADX721324:ADZ721324 ANT721324:ANV721324 AXP721324:AXR721324 BHL721324:BHN721324 BRH721324:BRJ721324 CBD721324:CBF721324 CKZ721324:CLB721324 CUV721324:CUX721324 DER721324:DET721324 DON721324:DOP721324 DYJ721324:DYL721324 EIF721324:EIH721324 ESB721324:ESD721324 FBX721324:FBZ721324 FLT721324:FLV721324 FVP721324:FVR721324 GFL721324:GFN721324 GPH721324:GPJ721324 GZD721324:GZF721324 HIZ721324:HJB721324 HSV721324:HSX721324 ICR721324:ICT721324 IMN721324:IMP721324 IWJ721324:IWL721324 JGF721324:JGH721324 JQB721324:JQD721324 JZX721324:JZZ721324 KJT721324:KJV721324 KTP721324:KTR721324 LDL721324:LDN721324 LNH721324:LNJ721324 LXD721324:LXF721324 MGZ721324:MHB721324 MQV721324:MQX721324 NAR721324:NAT721324 NKN721324:NKP721324 NUJ721324:NUL721324 OEF721324:OEH721324 OOB721324:OOD721324 OXX721324:OXZ721324 PHT721324:PHV721324 PRP721324:PRR721324 QBL721324:QBN721324 QLH721324:QLJ721324 QVD721324:QVF721324 REZ721324:RFB721324 ROV721324:ROX721324 RYR721324:RYT721324 SIN721324:SIP721324 SSJ721324:SSL721324 TCF721324:TCH721324 TMB721324:TMD721324 TVX721324:TVZ721324 UFT721324:UFV721324 UPP721324:UPR721324 UZL721324:UZN721324 VJH721324:VJJ721324 VTD721324:VTF721324 WCZ721324:WDB721324 WMV721324:WMX721324 WWR721324:WWT721324 AJ786860:AL786860 KF786860:KH786860 UB786860:UD786860 ADX786860:ADZ786860 ANT786860:ANV786860 AXP786860:AXR786860 BHL786860:BHN786860 BRH786860:BRJ786860 CBD786860:CBF786860 CKZ786860:CLB786860 CUV786860:CUX786860 DER786860:DET786860 DON786860:DOP786860 DYJ786860:DYL786860 EIF786860:EIH786860 ESB786860:ESD786860 FBX786860:FBZ786860 FLT786860:FLV786860 FVP786860:FVR786860 GFL786860:GFN786860 GPH786860:GPJ786860 GZD786860:GZF786860 HIZ786860:HJB786860 HSV786860:HSX786860 ICR786860:ICT786860 IMN786860:IMP786860 IWJ786860:IWL786860 JGF786860:JGH786860 JQB786860:JQD786860 JZX786860:JZZ786860 KJT786860:KJV786860 KTP786860:KTR786860 LDL786860:LDN786860 LNH786860:LNJ786860 LXD786860:LXF786860 MGZ786860:MHB786860 MQV786860:MQX786860 NAR786860:NAT786860 NKN786860:NKP786860 NUJ786860:NUL786860 OEF786860:OEH786860 OOB786860:OOD786860 OXX786860:OXZ786860 PHT786860:PHV786860 PRP786860:PRR786860 QBL786860:QBN786860 QLH786860:QLJ786860 QVD786860:QVF786860 REZ786860:RFB786860 ROV786860:ROX786860 RYR786860:RYT786860 SIN786860:SIP786860 SSJ786860:SSL786860 TCF786860:TCH786860 TMB786860:TMD786860 TVX786860:TVZ786860 UFT786860:UFV786860 UPP786860:UPR786860 UZL786860:UZN786860 VJH786860:VJJ786860 VTD786860:VTF786860 WCZ786860:WDB786860 WMV786860:WMX786860 WWR786860:WWT786860 AJ852396:AL852396 KF852396:KH852396 UB852396:UD852396 ADX852396:ADZ852396 ANT852396:ANV852396 AXP852396:AXR852396 BHL852396:BHN852396 BRH852396:BRJ852396 CBD852396:CBF852396 CKZ852396:CLB852396 CUV852396:CUX852396 DER852396:DET852396 DON852396:DOP852396 DYJ852396:DYL852396 EIF852396:EIH852396 ESB852396:ESD852396 FBX852396:FBZ852396 FLT852396:FLV852396 FVP852396:FVR852396 GFL852396:GFN852396 GPH852396:GPJ852396 GZD852396:GZF852396 HIZ852396:HJB852396 HSV852396:HSX852396 ICR852396:ICT852396 IMN852396:IMP852396 IWJ852396:IWL852396 JGF852396:JGH852396 JQB852396:JQD852396 JZX852396:JZZ852396 KJT852396:KJV852396 KTP852396:KTR852396 LDL852396:LDN852396 LNH852396:LNJ852396 LXD852396:LXF852396 MGZ852396:MHB852396 MQV852396:MQX852396 NAR852396:NAT852396 NKN852396:NKP852396 NUJ852396:NUL852396 OEF852396:OEH852396 OOB852396:OOD852396 OXX852396:OXZ852396 PHT852396:PHV852396 PRP852396:PRR852396 QBL852396:QBN852396 QLH852396:QLJ852396 QVD852396:QVF852396 REZ852396:RFB852396 ROV852396:ROX852396 RYR852396:RYT852396 SIN852396:SIP852396 SSJ852396:SSL852396 TCF852396:TCH852396 TMB852396:TMD852396 TVX852396:TVZ852396 UFT852396:UFV852396 UPP852396:UPR852396 UZL852396:UZN852396 VJH852396:VJJ852396 VTD852396:VTF852396 WCZ852396:WDB852396 WMV852396:WMX852396 WWR852396:WWT852396 AJ917932:AL917932 KF917932:KH917932 UB917932:UD917932 ADX917932:ADZ917932 ANT917932:ANV917932 AXP917932:AXR917932 BHL917932:BHN917932 BRH917932:BRJ917932 CBD917932:CBF917932 CKZ917932:CLB917932 CUV917932:CUX917932 DER917932:DET917932 DON917932:DOP917932 DYJ917932:DYL917932 EIF917932:EIH917932 ESB917932:ESD917932 FBX917932:FBZ917932 FLT917932:FLV917932 FVP917932:FVR917932 GFL917932:GFN917932 GPH917932:GPJ917932 GZD917932:GZF917932 HIZ917932:HJB917932 HSV917932:HSX917932 ICR917932:ICT917932 IMN917932:IMP917932 IWJ917932:IWL917932 JGF917932:JGH917932 JQB917932:JQD917932 JZX917932:JZZ917932 KJT917932:KJV917932 KTP917932:KTR917932 LDL917932:LDN917932 LNH917932:LNJ917932 LXD917932:LXF917932 MGZ917932:MHB917932 MQV917932:MQX917932 NAR917932:NAT917932 NKN917932:NKP917932 NUJ917932:NUL917932 OEF917932:OEH917932 OOB917932:OOD917932 OXX917932:OXZ917932 PHT917932:PHV917932 PRP917932:PRR917932 QBL917932:QBN917932 QLH917932:QLJ917932 QVD917932:QVF917932 REZ917932:RFB917932 ROV917932:ROX917932 RYR917932:RYT917932 SIN917932:SIP917932 SSJ917932:SSL917932 TCF917932:TCH917932 TMB917932:TMD917932 TVX917932:TVZ917932 UFT917932:UFV917932 UPP917932:UPR917932 UZL917932:UZN917932 VJH917932:VJJ917932 VTD917932:VTF917932 WCZ917932:WDB917932 WMV917932:WMX917932 WWR917932:WWT917932 AJ983468:AL983468 KF983468:KH983468 UB983468:UD983468 ADX983468:ADZ983468 ANT983468:ANV983468 AXP983468:AXR983468 BHL983468:BHN983468 BRH983468:BRJ983468 CBD983468:CBF983468 CKZ983468:CLB983468 CUV983468:CUX983468 DER983468:DET983468 DON983468:DOP983468 DYJ983468:DYL983468 EIF983468:EIH983468 ESB983468:ESD983468 FBX983468:FBZ983468 FLT983468:FLV983468 FVP983468:FVR983468 GFL983468:GFN983468 GPH983468:GPJ983468 GZD983468:GZF983468 HIZ983468:HJB983468 HSV983468:HSX983468 ICR983468:ICT983468 IMN983468:IMP983468 IWJ983468:IWL983468 JGF983468:JGH983468 JQB983468:JQD983468 JZX983468:JZZ983468 KJT983468:KJV983468 KTP983468:KTR983468 LDL983468:LDN983468 LNH983468:LNJ983468 LXD983468:LXF983468 MGZ983468:MHB983468 MQV983468:MQX983468 NAR983468:NAT983468 NKN983468:NKP983468 NUJ983468:NUL983468 OEF983468:OEH983468 OOB983468:OOD983468 OXX983468:OXZ983468 PHT983468:PHV983468 PRP983468:PRR983468 QBL983468:QBN983468 QLH983468:QLJ983468 QVD983468:QVF983468 REZ983468:RFB983468 ROV983468:ROX983468 RYR983468:RYT983468 SIN983468:SIP983468 SSJ983468:SSL983468 TCF983468:TCH983468 TMB983468:TMD983468 TVX983468:TVZ983468 UFT983468:UFV983468 UPP983468:UPR983468 UZL983468:UZN983468 VJH983468:VJJ983468 VTD983468:VTF983468 WCZ983468:WDB983468 WMV983468:WMX983468 WWR983468:WWT983468 AJ453:AL453 KF453:KH453 UB453:UD453 ADX453:ADZ453 ANT453:ANV453 AXP453:AXR453 BHL453:BHN453 BRH453:BRJ453 CBD453:CBF453 CKZ453:CLB453 CUV453:CUX453 DER453:DET453 DON453:DOP453 DYJ453:DYL453 EIF453:EIH453 ESB453:ESD453 FBX453:FBZ453 FLT453:FLV453 FVP453:FVR453 GFL453:GFN453 GPH453:GPJ453 GZD453:GZF453 HIZ453:HJB453 HSV453:HSX453 ICR453:ICT453 IMN453:IMP453 IWJ453:IWL453 JGF453:JGH453 JQB453:JQD453 JZX453:JZZ453 KJT453:KJV453 KTP453:KTR453 LDL453:LDN453 LNH453:LNJ453 LXD453:LXF453 MGZ453:MHB453 MQV453:MQX453 NAR453:NAT453 NKN453:NKP453 NUJ453:NUL453 OEF453:OEH453 OOB453:OOD453 OXX453:OXZ453 PHT453:PHV453 PRP453:PRR453 QBL453:QBN453 QLH453:QLJ453 QVD453:QVF453 REZ453:RFB453 ROV453:ROX453 RYR453:RYT453 SIN453:SIP453 SSJ453:SSL453 TCF453:TCH453 TMB453:TMD453 TVX453:TVZ453 UFT453:UFV453 UPP453:UPR453 UZL453:UZN453 VJH453:VJJ453 VTD453:VTF453 WCZ453:WDB453 WMV453:WMX453 WWR453:WWT453 AJ65989:AL65989 KF65989:KH65989 UB65989:UD65989 ADX65989:ADZ65989 ANT65989:ANV65989 AXP65989:AXR65989 BHL65989:BHN65989 BRH65989:BRJ65989 CBD65989:CBF65989 CKZ65989:CLB65989 CUV65989:CUX65989 DER65989:DET65989 DON65989:DOP65989 DYJ65989:DYL65989 EIF65989:EIH65989 ESB65989:ESD65989 FBX65989:FBZ65989 FLT65989:FLV65989 FVP65989:FVR65989 GFL65989:GFN65989 GPH65989:GPJ65989 GZD65989:GZF65989 HIZ65989:HJB65989 HSV65989:HSX65989 ICR65989:ICT65989 IMN65989:IMP65989 IWJ65989:IWL65989 JGF65989:JGH65989 JQB65989:JQD65989 JZX65989:JZZ65989 KJT65989:KJV65989 KTP65989:KTR65989 LDL65989:LDN65989 LNH65989:LNJ65989 LXD65989:LXF65989 MGZ65989:MHB65989 MQV65989:MQX65989 NAR65989:NAT65989 NKN65989:NKP65989 NUJ65989:NUL65989 OEF65989:OEH65989 OOB65989:OOD65989 OXX65989:OXZ65989 PHT65989:PHV65989 PRP65989:PRR65989 QBL65989:QBN65989 QLH65989:QLJ65989 QVD65989:QVF65989 REZ65989:RFB65989 ROV65989:ROX65989 RYR65989:RYT65989 SIN65989:SIP65989 SSJ65989:SSL65989 TCF65989:TCH65989 TMB65989:TMD65989 TVX65989:TVZ65989 UFT65989:UFV65989 UPP65989:UPR65989 UZL65989:UZN65989 VJH65989:VJJ65989 VTD65989:VTF65989 WCZ65989:WDB65989 WMV65989:WMX65989 WWR65989:WWT65989 AJ131525:AL131525 KF131525:KH131525 UB131525:UD131525 ADX131525:ADZ131525 ANT131525:ANV131525 AXP131525:AXR131525 BHL131525:BHN131525 BRH131525:BRJ131525 CBD131525:CBF131525 CKZ131525:CLB131525 CUV131525:CUX131525 DER131525:DET131525 DON131525:DOP131525 DYJ131525:DYL131525 EIF131525:EIH131525 ESB131525:ESD131525 FBX131525:FBZ131525 FLT131525:FLV131525 FVP131525:FVR131525 GFL131525:GFN131525 GPH131525:GPJ131525 GZD131525:GZF131525 HIZ131525:HJB131525 HSV131525:HSX131525 ICR131525:ICT131525 IMN131525:IMP131525 IWJ131525:IWL131525 JGF131525:JGH131525 JQB131525:JQD131525 JZX131525:JZZ131525 KJT131525:KJV131525 KTP131525:KTR131525 LDL131525:LDN131525 LNH131525:LNJ131525 LXD131525:LXF131525 MGZ131525:MHB131525 MQV131525:MQX131525 NAR131525:NAT131525 NKN131525:NKP131525 NUJ131525:NUL131525 OEF131525:OEH131525 OOB131525:OOD131525 OXX131525:OXZ131525 PHT131525:PHV131525 PRP131525:PRR131525 QBL131525:QBN131525 QLH131525:QLJ131525 QVD131525:QVF131525 REZ131525:RFB131525 ROV131525:ROX131525 RYR131525:RYT131525 SIN131525:SIP131525 SSJ131525:SSL131525 TCF131525:TCH131525 TMB131525:TMD131525 TVX131525:TVZ131525 UFT131525:UFV131525 UPP131525:UPR131525 UZL131525:UZN131525 VJH131525:VJJ131525 VTD131525:VTF131525 WCZ131525:WDB131525 WMV131525:WMX131525 WWR131525:WWT131525 AJ197061:AL197061 KF197061:KH197061 UB197061:UD197061 ADX197061:ADZ197061 ANT197061:ANV197061 AXP197061:AXR197061 BHL197061:BHN197061 BRH197061:BRJ197061 CBD197061:CBF197061 CKZ197061:CLB197061 CUV197061:CUX197061 DER197061:DET197061 DON197061:DOP197061 DYJ197061:DYL197061 EIF197061:EIH197061 ESB197061:ESD197061 FBX197061:FBZ197061 FLT197061:FLV197061 FVP197061:FVR197061 GFL197061:GFN197061 GPH197061:GPJ197061 GZD197061:GZF197061 HIZ197061:HJB197061 HSV197061:HSX197061 ICR197061:ICT197061 IMN197061:IMP197061 IWJ197061:IWL197061 JGF197061:JGH197061 JQB197061:JQD197061 JZX197061:JZZ197061 KJT197061:KJV197061 KTP197061:KTR197061 LDL197061:LDN197061 LNH197061:LNJ197061 LXD197061:LXF197061 MGZ197061:MHB197061 MQV197061:MQX197061 NAR197061:NAT197061 NKN197061:NKP197061 NUJ197061:NUL197061 OEF197061:OEH197061 OOB197061:OOD197061 OXX197061:OXZ197061 PHT197061:PHV197061 PRP197061:PRR197061 QBL197061:QBN197061 QLH197061:QLJ197061 QVD197061:QVF197061 REZ197061:RFB197061 ROV197061:ROX197061 RYR197061:RYT197061 SIN197061:SIP197061 SSJ197061:SSL197061 TCF197061:TCH197061 TMB197061:TMD197061 TVX197061:TVZ197061 UFT197061:UFV197061 UPP197061:UPR197061 UZL197061:UZN197061 VJH197061:VJJ197061 VTD197061:VTF197061 WCZ197061:WDB197061 WMV197061:WMX197061 WWR197061:WWT197061 AJ262597:AL262597 KF262597:KH262597 UB262597:UD262597 ADX262597:ADZ262597 ANT262597:ANV262597 AXP262597:AXR262597 BHL262597:BHN262597 BRH262597:BRJ262597 CBD262597:CBF262597 CKZ262597:CLB262597 CUV262597:CUX262597 DER262597:DET262597 DON262597:DOP262597 DYJ262597:DYL262597 EIF262597:EIH262597 ESB262597:ESD262597 FBX262597:FBZ262597 FLT262597:FLV262597 FVP262597:FVR262597 GFL262597:GFN262597 GPH262597:GPJ262597 GZD262597:GZF262597 HIZ262597:HJB262597 HSV262597:HSX262597 ICR262597:ICT262597 IMN262597:IMP262597 IWJ262597:IWL262597 JGF262597:JGH262597 JQB262597:JQD262597 JZX262597:JZZ262597 KJT262597:KJV262597 KTP262597:KTR262597 LDL262597:LDN262597 LNH262597:LNJ262597 LXD262597:LXF262597 MGZ262597:MHB262597 MQV262597:MQX262597 NAR262597:NAT262597 NKN262597:NKP262597 NUJ262597:NUL262597 OEF262597:OEH262597 OOB262597:OOD262597 OXX262597:OXZ262597 PHT262597:PHV262597 PRP262597:PRR262597 QBL262597:QBN262597 QLH262597:QLJ262597 QVD262597:QVF262597 REZ262597:RFB262597 ROV262597:ROX262597 RYR262597:RYT262597 SIN262597:SIP262597 SSJ262597:SSL262597 TCF262597:TCH262597 TMB262597:TMD262597 TVX262597:TVZ262597 UFT262597:UFV262597 UPP262597:UPR262597 UZL262597:UZN262597 VJH262597:VJJ262597 VTD262597:VTF262597 WCZ262597:WDB262597 WMV262597:WMX262597 WWR262597:WWT262597 AJ328133:AL328133 KF328133:KH328133 UB328133:UD328133 ADX328133:ADZ328133 ANT328133:ANV328133 AXP328133:AXR328133 BHL328133:BHN328133 BRH328133:BRJ328133 CBD328133:CBF328133 CKZ328133:CLB328133 CUV328133:CUX328133 DER328133:DET328133 DON328133:DOP328133 DYJ328133:DYL328133 EIF328133:EIH328133 ESB328133:ESD328133 FBX328133:FBZ328133 FLT328133:FLV328133 FVP328133:FVR328133 GFL328133:GFN328133 GPH328133:GPJ328133 GZD328133:GZF328133 HIZ328133:HJB328133 HSV328133:HSX328133 ICR328133:ICT328133 IMN328133:IMP328133 IWJ328133:IWL328133 JGF328133:JGH328133 JQB328133:JQD328133 JZX328133:JZZ328133 KJT328133:KJV328133 KTP328133:KTR328133 LDL328133:LDN328133 LNH328133:LNJ328133 LXD328133:LXF328133 MGZ328133:MHB328133 MQV328133:MQX328133 NAR328133:NAT328133 NKN328133:NKP328133 NUJ328133:NUL328133 OEF328133:OEH328133 OOB328133:OOD328133 OXX328133:OXZ328133 PHT328133:PHV328133 PRP328133:PRR328133 QBL328133:QBN328133 QLH328133:QLJ328133 QVD328133:QVF328133 REZ328133:RFB328133 ROV328133:ROX328133 RYR328133:RYT328133 SIN328133:SIP328133 SSJ328133:SSL328133 TCF328133:TCH328133 TMB328133:TMD328133 TVX328133:TVZ328133 UFT328133:UFV328133 UPP328133:UPR328133 UZL328133:UZN328133 VJH328133:VJJ328133 VTD328133:VTF328133 WCZ328133:WDB328133 WMV328133:WMX328133 WWR328133:WWT328133 AJ393669:AL393669 KF393669:KH393669 UB393669:UD393669 ADX393669:ADZ393669 ANT393669:ANV393669 AXP393669:AXR393669 BHL393669:BHN393669 BRH393669:BRJ393669 CBD393669:CBF393669 CKZ393669:CLB393669 CUV393669:CUX393669 DER393669:DET393669 DON393669:DOP393669 DYJ393669:DYL393669 EIF393669:EIH393669 ESB393669:ESD393669 FBX393669:FBZ393669 FLT393669:FLV393669 FVP393669:FVR393669 GFL393669:GFN393669 GPH393669:GPJ393669 GZD393669:GZF393669 HIZ393669:HJB393669 HSV393669:HSX393669 ICR393669:ICT393669 IMN393669:IMP393669 IWJ393669:IWL393669 JGF393669:JGH393669 JQB393669:JQD393669 JZX393669:JZZ393669 KJT393669:KJV393669 KTP393669:KTR393669 LDL393669:LDN393669 LNH393669:LNJ393669 LXD393669:LXF393669 MGZ393669:MHB393669 MQV393669:MQX393669 NAR393669:NAT393669 NKN393669:NKP393669 NUJ393669:NUL393669 OEF393669:OEH393669 OOB393669:OOD393669 OXX393669:OXZ393669 PHT393669:PHV393669 PRP393669:PRR393669 QBL393669:QBN393669 QLH393669:QLJ393669 QVD393669:QVF393669 REZ393669:RFB393669 ROV393669:ROX393669 RYR393669:RYT393669 SIN393669:SIP393669 SSJ393669:SSL393669 TCF393669:TCH393669 TMB393669:TMD393669 TVX393669:TVZ393669 UFT393669:UFV393669 UPP393669:UPR393669 UZL393669:UZN393669 VJH393669:VJJ393669 VTD393669:VTF393669 WCZ393669:WDB393669 WMV393669:WMX393669 WWR393669:WWT393669 AJ459205:AL459205 KF459205:KH459205 UB459205:UD459205 ADX459205:ADZ459205 ANT459205:ANV459205 AXP459205:AXR459205 BHL459205:BHN459205 BRH459205:BRJ459205 CBD459205:CBF459205 CKZ459205:CLB459205 CUV459205:CUX459205 DER459205:DET459205 DON459205:DOP459205 DYJ459205:DYL459205 EIF459205:EIH459205 ESB459205:ESD459205 FBX459205:FBZ459205 FLT459205:FLV459205 FVP459205:FVR459205 GFL459205:GFN459205 GPH459205:GPJ459205 GZD459205:GZF459205 HIZ459205:HJB459205 HSV459205:HSX459205 ICR459205:ICT459205 IMN459205:IMP459205 IWJ459205:IWL459205 JGF459205:JGH459205 JQB459205:JQD459205 JZX459205:JZZ459205 KJT459205:KJV459205 KTP459205:KTR459205 LDL459205:LDN459205 LNH459205:LNJ459205 LXD459205:LXF459205 MGZ459205:MHB459205 MQV459205:MQX459205 NAR459205:NAT459205 NKN459205:NKP459205 NUJ459205:NUL459205 OEF459205:OEH459205 OOB459205:OOD459205 OXX459205:OXZ459205 PHT459205:PHV459205 PRP459205:PRR459205 QBL459205:QBN459205 QLH459205:QLJ459205 QVD459205:QVF459205 REZ459205:RFB459205 ROV459205:ROX459205 RYR459205:RYT459205 SIN459205:SIP459205 SSJ459205:SSL459205 TCF459205:TCH459205 TMB459205:TMD459205 TVX459205:TVZ459205 UFT459205:UFV459205 UPP459205:UPR459205 UZL459205:UZN459205 VJH459205:VJJ459205 VTD459205:VTF459205 WCZ459205:WDB459205 WMV459205:WMX459205 WWR459205:WWT459205 AJ524741:AL524741 KF524741:KH524741 UB524741:UD524741 ADX524741:ADZ524741 ANT524741:ANV524741 AXP524741:AXR524741 BHL524741:BHN524741 BRH524741:BRJ524741 CBD524741:CBF524741 CKZ524741:CLB524741 CUV524741:CUX524741 DER524741:DET524741 DON524741:DOP524741 DYJ524741:DYL524741 EIF524741:EIH524741 ESB524741:ESD524741 FBX524741:FBZ524741 FLT524741:FLV524741 FVP524741:FVR524741 GFL524741:GFN524741 GPH524741:GPJ524741 GZD524741:GZF524741 HIZ524741:HJB524741 HSV524741:HSX524741 ICR524741:ICT524741 IMN524741:IMP524741 IWJ524741:IWL524741 JGF524741:JGH524741 JQB524741:JQD524741 JZX524741:JZZ524741 KJT524741:KJV524741 KTP524741:KTR524741 LDL524741:LDN524741 LNH524741:LNJ524741 LXD524741:LXF524741 MGZ524741:MHB524741 MQV524741:MQX524741 NAR524741:NAT524741 NKN524741:NKP524741 NUJ524741:NUL524741 OEF524741:OEH524741 OOB524741:OOD524741 OXX524741:OXZ524741 PHT524741:PHV524741 PRP524741:PRR524741 QBL524741:QBN524741 QLH524741:QLJ524741 QVD524741:QVF524741 REZ524741:RFB524741 ROV524741:ROX524741 RYR524741:RYT524741 SIN524741:SIP524741 SSJ524741:SSL524741 TCF524741:TCH524741 TMB524741:TMD524741 TVX524741:TVZ524741 UFT524741:UFV524741 UPP524741:UPR524741 UZL524741:UZN524741 VJH524741:VJJ524741 VTD524741:VTF524741 WCZ524741:WDB524741 WMV524741:WMX524741 WWR524741:WWT524741 AJ590277:AL590277 KF590277:KH590277 UB590277:UD590277 ADX590277:ADZ590277 ANT590277:ANV590277 AXP590277:AXR590277 BHL590277:BHN590277 BRH590277:BRJ590277 CBD590277:CBF590277 CKZ590277:CLB590277 CUV590277:CUX590277 DER590277:DET590277 DON590277:DOP590277 DYJ590277:DYL590277 EIF590277:EIH590277 ESB590277:ESD590277 FBX590277:FBZ590277 FLT590277:FLV590277 FVP590277:FVR590277 GFL590277:GFN590277 GPH590277:GPJ590277 GZD590277:GZF590277 HIZ590277:HJB590277 HSV590277:HSX590277 ICR590277:ICT590277 IMN590277:IMP590277 IWJ590277:IWL590277 JGF590277:JGH590277 JQB590277:JQD590277 JZX590277:JZZ590277 KJT590277:KJV590277 KTP590277:KTR590277 LDL590277:LDN590277 LNH590277:LNJ590277 LXD590277:LXF590277 MGZ590277:MHB590277 MQV590277:MQX590277 NAR590277:NAT590277 NKN590277:NKP590277 NUJ590277:NUL590277 OEF590277:OEH590277 OOB590277:OOD590277 OXX590277:OXZ590277 PHT590277:PHV590277 PRP590277:PRR590277 QBL590277:QBN590277 QLH590277:QLJ590277 QVD590277:QVF590277 REZ590277:RFB590277 ROV590277:ROX590277 RYR590277:RYT590277 SIN590277:SIP590277 SSJ590277:SSL590277 TCF590277:TCH590277 TMB590277:TMD590277 TVX590277:TVZ590277 UFT590277:UFV590277 UPP590277:UPR590277 UZL590277:UZN590277 VJH590277:VJJ590277 VTD590277:VTF590277 WCZ590277:WDB590277 WMV590277:WMX590277 WWR590277:WWT590277 AJ655813:AL655813 KF655813:KH655813 UB655813:UD655813 ADX655813:ADZ655813 ANT655813:ANV655813 AXP655813:AXR655813 BHL655813:BHN655813 BRH655813:BRJ655813 CBD655813:CBF655813 CKZ655813:CLB655813 CUV655813:CUX655813 DER655813:DET655813 DON655813:DOP655813 DYJ655813:DYL655813 EIF655813:EIH655813 ESB655813:ESD655813 FBX655813:FBZ655813 FLT655813:FLV655813 FVP655813:FVR655813 GFL655813:GFN655813 GPH655813:GPJ655813 GZD655813:GZF655813 HIZ655813:HJB655813 HSV655813:HSX655813 ICR655813:ICT655813 IMN655813:IMP655813 IWJ655813:IWL655813 JGF655813:JGH655813 JQB655813:JQD655813 JZX655813:JZZ655813 KJT655813:KJV655813 KTP655813:KTR655813 LDL655813:LDN655813 LNH655813:LNJ655813 LXD655813:LXF655813 MGZ655813:MHB655813 MQV655813:MQX655813 NAR655813:NAT655813 NKN655813:NKP655813 NUJ655813:NUL655813 OEF655813:OEH655813 OOB655813:OOD655813 OXX655813:OXZ655813 PHT655813:PHV655813 PRP655813:PRR655813 QBL655813:QBN655813 QLH655813:QLJ655813 QVD655813:QVF655813 REZ655813:RFB655813 ROV655813:ROX655813 RYR655813:RYT655813 SIN655813:SIP655813 SSJ655813:SSL655813 TCF655813:TCH655813 TMB655813:TMD655813 TVX655813:TVZ655813 UFT655813:UFV655813 UPP655813:UPR655813 UZL655813:UZN655813 VJH655813:VJJ655813 VTD655813:VTF655813 WCZ655813:WDB655813 WMV655813:WMX655813 WWR655813:WWT655813 AJ721349:AL721349 KF721349:KH721349 UB721349:UD721349 ADX721349:ADZ721349 ANT721349:ANV721349 AXP721349:AXR721349 BHL721349:BHN721349 BRH721349:BRJ721349 CBD721349:CBF721349 CKZ721349:CLB721349 CUV721349:CUX721349 DER721349:DET721349 DON721349:DOP721349 DYJ721349:DYL721349 EIF721349:EIH721349 ESB721349:ESD721349 FBX721349:FBZ721349 FLT721349:FLV721349 FVP721349:FVR721349 GFL721349:GFN721349 GPH721349:GPJ721349 GZD721349:GZF721349 HIZ721349:HJB721349 HSV721349:HSX721349 ICR721349:ICT721349 IMN721349:IMP721349 IWJ721349:IWL721349 JGF721349:JGH721349 JQB721349:JQD721349 JZX721349:JZZ721349 KJT721349:KJV721349 KTP721349:KTR721349 LDL721349:LDN721349 LNH721349:LNJ721349 LXD721349:LXF721349 MGZ721349:MHB721349 MQV721349:MQX721349 NAR721349:NAT721349 NKN721349:NKP721349 NUJ721349:NUL721349 OEF721349:OEH721349 OOB721349:OOD721349 OXX721349:OXZ721349 PHT721349:PHV721349 PRP721349:PRR721349 QBL721349:QBN721349 QLH721349:QLJ721349 QVD721349:QVF721349 REZ721349:RFB721349 ROV721349:ROX721349 RYR721349:RYT721349 SIN721349:SIP721349 SSJ721349:SSL721349 TCF721349:TCH721349 TMB721349:TMD721349 TVX721349:TVZ721349 UFT721349:UFV721349 UPP721349:UPR721349 UZL721349:UZN721349 VJH721349:VJJ721349 VTD721349:VTF721349 WCZ721349:WDB721349 WMV721349:WMX721349 WWR721349:WWT721349 AJ786885:AL786885 KF786885:KH786885 UB786885:UD786885 ADX786885:ADZ786885 ANT786885:ANV786885 AXP786885:AXR786885 BHL786885:BHN786885 BRH786885:BRJ786885 CBD786885:CBF786885 CKZ786885:CLB786885 CUV786885:CUX786885 DER786885:DET786885 DON786885:DOP786885 DYJ786885:DYL786885 EIF786885:EIH786885 ESB786885:ESD786885 FBX786885:FBZ786885 FLT786885:FLV786885 FVP786885:FVR786885 GFL786885:GFN786885 GPH786885:GPJ786885 GZD786885:GZF786885 HIZ786885:HJB786885 HSV786885:HSX786885 ICR786885:ICT786885 IMN786885:IMP786885 IWJ786885:IWL786885 JGF786885:JGH786885 JQB786885:JQD786885 JZX786885:JZZ786885 KJT786885:KJV786885 KTP786885:KTR786885 LDL786885:LDN786885 LNH786885:LNJ786885 LXD786885:LXF786885 MGZ786885:MHB786885 MQV786885:MQX786885 NAR786885:NAT786885 NKN786885:NKP786885 NUJ786885:NUL786885 OEF786885:OEH786885 OOB786885:OOD786885 OXX786885:OXZ786885 PHT786885:PHV786885 PRP786885:PRR786885 QBL786885:QBN786885 QLH786885:QLJ786885 QVD786885:QVF786885 REZ786885:RFB786885 ROV786885:ROX786885 RYR786885:RYT786885 SIN786885:SIP786885 SSJ786885:SSL786885 TCF786885:TCH786885 TMB786885:TMD786885 TVX786885:TVZ786885 UFT786885:UFV786885 UPP786885:UPR786885 UZL786885:UZN786885 VJH786885:VJJ786885 VTD786885:VTF786885 WCZ786885:WDB786885 WMV786885:WMX786885 WWR786885:WWT786885 AJ852421:AL852421 KF852421:KH852421 UB852421:UD852421 ADX852421:ADZ852421 ANT852421:ANV852421 AXP852421:AXR852421 BHL852421:BHN852421 BRH852421:BRJ852421 CBD852421:CBF852421 CKZ852421:CLB852421 CUV852421:CUX852421 DER852421:DET852421 DON852421:DOP852421 DYJ852421:DYL852421 EIF852421:EIH852421 ESB852421:ESD852421 FBX852421:FBZ852421 FLT852421:FLV852421 FVP852421:FVR852421 GFL852421:GFN852421 GPH852421:GPJ852421 GZD852421:GZF852421 HIZ852421:HJB852421 HSV852421:HSX852421 ICR852421:ICT852421 IMN852421:IMP852421 IWJ852421:IWL852421 JGF852421:JGH852421 JQB852421:JQD852421 JZX852421:JZZ852421 KJT852421:KJV852421 KTP852421:KTR852421 LDL852421:LDN852421 LNH852421:LNJ852421 LXD852421:LXF852421 MGZ852421:MHB852421 MQV852421:MQX852421 NAR852421:NAT852421 NKN852421:NKP852421 NUJ852421:NUL852421 OEF852421:OEH852421 OOB852421:OOD852421 OXX852421:OXZ852421 PHT852421:PHV852421 PRP852421:PRR852421 QBL852421:QBN852421 QLH852421:QLJ852421 QVD852421:QVF852421 REZ852421:RFB852421 ROV852421:ROX852421 RYR852421:RYT852421 SIN852421:SIP852421 SSJ852421:SSL852421 TCF852421:TCH852421 TMB852421:TMD852421 TVX852421:TVZ852421 UFT852421:UFV852421 UPP852421:UPR852421 UZL852421:UZN852421 VJH852421:VJJ852421 VTD852421:VTF852421 WCZ852421:WDB852421 WMV852421:WMX852421 WWR852421:WWT852421 AJ917957:AL917957 KF917957:KH917957 UB917957:UD917957 ADX917957:ADZ917957 ANT917957:ANV917957 AXP917957:AXR917957 BHL917957:BHN917957 BRH917957:BRJ917957 CBD917957:CBF917957 CKZ917957:CLB917957 CUV917957:CUX917957 DER917957:DET917957 DON917957:DOP917957 DYJ917957:DYL917957 EIF917957:EIH917957 ESB917957:ESD917957 FBX917957:FBZ917957 FLT917957:FLV917957 FVP917957:FVR917957 GFL917957:GFN917957 GPH917957:GPJ917957 GZD917957:GZF917957 HIZ917957:HJB917957 HSV917957:HSX917957 ICR917957:ICT917957 IMN917957:IMP917957 IWJ917957:IWL917957 JGF917957:JGH917957 JQB917957:JQD917957 JZX917957:JZZ917957 KJT917957:KJV917957 KTP917957:KTR917957 LDL917957:LDN917957 LNH917957:LNJ917957 LXD917957:LXF917957 MGZ917957:MHB917957 MQV917957:MQX917957 NAR917957:NAT917957 NKN917957:NKP917957 NUJ917957:NUL917957 OEF917957:OEH917957 OOB917957:OOD917957 OXX917957:OXZ917957 PHT917957:PHV917957 PRP917957:PRR917957 QBL917957:QBN917957 QLH917957:QLJ917957 QVD917957:QVF917957 REZ917957:RFB917957 ROV917957:ROX917957 RYR917957:RYT917957 SIN917957:SIP917957 SSJ917957:SSL917957 TCF917957:TCH917957 TMB917957:TMD917957 TVX917957:TVZ917957 UFT917957:UFV917957 UPP917957:UPR917957 UZL917957:UZN917957 VJH917957:VJJ917957 VTD917957:VTF917957 WCZ917957:WDB917957 WMV917957:WMX917957 WWR917957:WWT917957 AJ983493:AL983493 KF983493:KH983493 UB983493:UD983493 ADX983493:ADZ983493 ANT983493:ANV983493 AXP983493:AXR983493 BHL983493:BHN983493 BRH983493:BRJ983493 CBD983493:CBF983493 CKZ983493:CLB983493 CUV983493:CUX983493 DER983493:DET983493 DON983493:DOP983493 DYJ983493:DYL983493 EIF983493:EIH983493 ESB983493:ESD983493 FBX983493:FBZ983493 FLT983493:FLV983493 FVP983493:FVR983493 GFL983493:GFN983493 GPH983493:GPJ983493 GZD983493:GZF983493 HIZ983493:HJB983493 HSV983493:HSX983493 ICR983493:ICT983493 IMN983493:IMP983493 IWJ983493:IWL983493 JGF983493:JGH983493 JQB983493:JQD983493 JZX983493:JZZ983493 KJT983493:KJV983493 KTP983493:KTR983493 LDL983493:LDN983493 LNH983493:LNJ983493 LXD983493:LXF983493 MGZ983493:MHB983493 MQV983493:MQX983493 NAR983493:NAT983493 NKN983493:NKP983493 NUJ983493:NUL983493 OEF983493:OEH983493 OOB983493:OOD983493 OXX983493:OXZ983493 PHT983493:PHV983493 PRP983493:PRR983493 QBL983493:QBN983493 QLH983493:QLJ983493 QVD983493:QVF983493 REZ983493:RFB983493 ROV983493:ROX983493 RYR983493:RYT983493 SIN983493:SIP983493 SSJ983493:SSL983493 TCF983493:TCH983493 TMB983493:TMD983493 TVX983493:TVZ983493 UFT983493:UFV983493 UPP983493:UPR983493 UZL983493:UZN983493 VJH983493:VJJ983493 VTD983493:VTF983493 WCZ983493:WDB983493 WMV983493:WMX983493 WWR983493:WWT983493 AJ478:AL478 KF478:KH478 UB478:UD478 ADX478:ADZ478 ANT478:ANV478 AXP478:AXR478 BHL478:BHN478 BRH478:BRJ478 CBD478:CBF478 CKZ478:CLB478 CUV478:CUX478 DER478:DET478 DON478:DOP478 DYJ478:DYL478 EIF478:EIH478 ESB478:ESD478 FBX478:FBZ478 FLT478:FLV478 FVP478:FVR478 GFL478:GFN478 GPH478:GPJ478 GZD478:GZF478 HIZ478:HJB478 HSV478:HSX478 ICR478:ICT478 IMN478:IMP478 IWJ478:IWL478 JGF478:JGH478 JQB478:JQD478 JZX478:JZZ478 KJT478:KJV478 KTP478:KTR478 LDL478:LDN478 LNH478:LNJ478 LXD478:LXF478 MGZ478:MHB478 MQV478:MQX478 NAR478:NAT478 NKN478:NKP478 NUJ478:NUL478 OEF478:OEH478 OOB478:OOD478 OXX478:OXZ478 PHT478:PHV478 PRP478:PRR478 QBL478:QBN478 QLH478:QLJ478 QVD478:QVF478 REZ478:RFB478 ROV478:ROX478 RYR478:RYT478 SIN478:SIP478 SSJ478:SSL478 TCF478:TCH478 TMB478:TMD478 TVX478:TVZ478 UFT478:UFV478 UPP478:UPR478 UZL478:UZN478 VJH478:VJJ478 VTD478:VTF478 WCZ478:WDB478 WMV478:WMX478 WWR478:WWT478 AJ66014:AL66014 KF66014:KH66014 UB66014:UD66014 ADX66014:ADZ66014 ANT66014:ANV66014 AXP66014:AXR66014 BHL66014:BHN66014 BRH66014:BRJ66014 CBD66014:CBF66014 CKZ66014:CLB66014 CUV66014:CUX66014 DER66014:DET66014 DON66014:DOP66014 DYJ66014:DYL66014 EIF66014:EIH66014 ESB66014:ESD66014 FBX66014:FBZ66014 FLT66014:FLV66014 FVP66014:FVR66014 GFL66014:GFN66014 GPH66014:GPJ66014 GZD66014:GZF66014 HIZ66014:HJB66014 HSV66014:HSX66014 ICR66014:ICT66014 IMN66014:IMP66014 IWJ66014:IWL66014 JGF66014:JGH66014 JQB66014:JQD66014 JZX66014:JZZ66014 KJT66014:KJV66014 KTP66014:KTR66014 LDL66014:LDN66014 LNH66014:LNJ66014 LXD66014:LXF66014 MGZ66014:MHB66014 MQV66014:MQX66014 NAR66014:NAT66014 NKN66014:NKP66014 NUJ66014:NUL66014 OEF66014:OEH66014 OOB66014:OOD66014 OXX66014:OXZ66014 PHT66014:PHV66014 PRP66014:PRR66014 QBL66014:QBN66014 QLH66014:QLJ66014 QVD66014:QVF66014 REZ66014:RFB66014 ROV66014:ROX66014 RYR66014:RYT66014 SIN66014:SIP66014 SSJ66014:SSL66014 TCF66014:TCH66014 TMB66014:TMD66014 TVX66014:TVZ66014 UFT66014:UFV66014 UPP66014:UPR66014 UZL66014:UZN66014 VJH66014:VJJ66014 VTD66014:VTF66014 WCZ66014:WDB66014 WMV66014:WMX66014 WWR66014:WWT66014 AJ131550:AL131550 KF131550:KH131550 UB131550:UD131550 ADX131550:ADZ131550 ANT131550:ANV131550 AXP131550:AXR131550 BHL131550:BHN131550 BRH131550:BRJ131550 CBD131550:CBF131550 CKZ131550:CLB131550 CUV131550:CUX131550 DER131550:DET131550 DON131550:DOP131550 DYJ131550:DYL131550 EIF131550:EIH131550 ESB131550:ESD131550 FBX131550:FBZ131550 FLT131550:FLV131550 FVP131550:FVR131550 GFL131550:GFN131550 GPH131550:GPJ131550 GZD131550:GZF131550 HIZ131550:HJB131550 HSV131550:HSX131550 ICR131550:ICT131550 IMN131550:IMP131550 IWJ131550:IWL131550 JGF131550:JGH131550 JQB131550:JQD131550 JZX131550:JZZ131550 KJT131550:KJV131550 KTP131550:KTR131550 LDL131550:LDN131550 LNH131550:LNJ131550 LXD131550:LXF131550 MGZ131550:MHB131550 MQV131550:MQX131550 NAR131550:NAT131550 NKN131550:NKP131550 NUJ131550:NUL131550 OEF131550:OEH131550 OOB131550:OOD131550 OXX131550:OXZ131550 PHT131550:PHV131550 PRP131550:PRR131550 QBL131550:QBN131550 QLH131550:QLJ131550 QVD131550:QVF131550 REZ131550:RFB131550 ROV131550:ROX131550 RYR131550:RYT131550 SIN131550:SIP131550 SSJ131550:SSL131550 TCF131550:TCH131550 TMB131550:TMD131550 TVX131550:TVZ131550 UFT131550:UFV131550 UPP131550:UPR131550 UZL131550:UZN131550 VJH131550:VJJ131550 VTD131550:VTF131550 WCZ131550:WDB131550 WMV131550:WMX131550 WWR131550:WWT131550 AJ197086:AL197086 KF197086:KH197086 UB197086:UD197086 ADX197086:ADZ197086 ANT197086:ANV197086 AXP197086:AXR197086 BHL197086:BHN197086 BRH197086:BRJ197086 CBD197086:CBF197086 CKZ197086:CLB197086 CUV197086:CUX197086 DER197086:DET197086 DON197086:DOP197086 DYJ197086:DYL197086 EIF197086:EIH197086 ESB197086:ESD197086 FBX197086:FBZ197086 FLT197086:FLV197086 FVP197086:FVR197086 GFL197086:GFN197086 GPH197086:GPJ197086 GZD197086:GZF197086 HIZ197086:HJB197086 HSV197086:HSX197086 ICR197086:ICT197086 IMN197086:IMP197086 IWJ197086:IWL197086 JGF197086:JGH197086 JQB197086:JQD197086 JZX197086:JZZ197086 KJT197086:KJV197086 KTP197086:KTR197086 LDL197086:LDN197086 LNH197086:LNJ197086 LXD197086:LXF197086 MGZ197086:MHB197086 MQV197086:MQX197086 NAR197086:NAT197086 NKN197086:NKP197086 NUJ197086:NUL197086 OEF197086:OEH197086 OOB197086:OOD197086 OXX197086:OXZ197086 PHT197086:PHV197086 PRP197086:PRR197086 QBL197086:QBN197086 QLH197086:QLJ197086 QVD197086:QVF197086 REZ197086:RFB197086 ROV197086:ROX197086 RYR197086:RYT197086 SIN197086:SIP197086 SSJ197086:SSL197086 TCF197086:TCH197086 TMB197086:TMD197086 TVX197086:TVZ197086 UFT197086:UFV197086 UPP197086:UPR197086 UZL197086:UZN197086 VJH197086:VJJ197086 VTD197086:VTF197086 WCZ197086:WDB197086 WMV197086:WMX197086 WWR197086:WWT197086 AJ262622:AL262622 KF262622:KH262622 UB262622:UD262622 ADX262622:ADZ262622 ANT262622:ANV262622 AXP262622:AXR262622 BHL262622:BHN262622 BRH262622:BRJ262622 CBD262622:CBF262622 CKZ262622:CLB262622 CUV262622:CUX262622 DER262622:DET262622 DON262622:DOP262622 DYJ262622:DYL262622 EIF262622:EIH262622 ESB262622:ESD262622 FBX262622:FBZ262622 FLT262622:FLV262622 FVP262622:FVR262622 GFL262622:GFN262622 GPH262622:GPJ262622 GZD262622:GZF262622 HIZ262622:HJB262622 HSV262622:HSX262622 ICR262622:ICT262622 IMN262622:IMP262622 IWJ262622:IWL262622 JGF262622:JGH262622 JQB262622:JQD262622 JZX262622:JZZ262622 KJT262622:KJV262622 KTP262622:KTR262622 LDL262622:LDN262622 LNH262622:LNJ262622 LXD262622:LXF262622 MGZ262622:MHB262622 MQV262622:MQX262622 NAR262622:NAT262622 NKN262622:NKP262622 NUJ262622:NUL262622 OEF262622:OEH262622 OOB262622:OOD262622 OXX262622:OXZ262622 PHT262622:PHV262622 PRP262622:PRR262622 QBL262622:QBN262622 QLH262622:QLJ262622 QVD262622:QVF262622 REZ262622:RFB262622 ROV262622:ROX262622 RYR262622:RYT262622 SIN262622:SIP262622 SSJ262622:SSL262622 TCF262622:TCH262622 TMB262622:TMD262622 TVX262622:TVZ262622 UFT262622:UFV262622 UPP262622:UPR262622 UZL262622:UZN262622 VJH262622:VJJ262622 VTD262622:VTF262622 WCZ262622:WDB262622 WMV262622:WMX262622 WWR262622:WWT262622 AJ328158:AL328158 KF328158:KH328158 UB328158:UD328158 ADX328158:ADZ328158 ANT328158:ANV328158 AXP328158:AXR328158 BHL328158:BHN328158 BRH328158:BRJ328158 CBD328158:CBF328158 CKZ328158:CLB328158 CUV328158:CUX328158 DER328158:DET328158 DON328158:DOP328158 DYJ328158:DYL328158 EIF328158:EIH328158 ESB328158:ESD328158 FBX328158:FBZ328158 FLT328158:FLV328158 FVP328158:FVR328158 GFL328158:GFN328158 GPH328158:GPJ328158 GZD328158:GZF328158 HIZ328158:HJB328158 HSV328158:HSX328158 ICR328158:ICT328158 IMN328158:IMP328158 IWJ328158:IWL328158 JGF328158:JGH328158 JQB328158:JQD328158 JZX328158:JZZ328158 KJT328158:KJV328158 KTP328158:KTR328158 LDL328158:LDN328158 LNH328158:LNJ328158 LXD328158:LXF328158 MGZ328158:MHB328158 MQV328158:MQX328158 NAR328158:NAT328158 NKN328158:NKP328158 NUJ328158:NUL328158 OEF328158:OEH328158 OOB328158:OOD328158 OXX328158:OXZ328158 PHT328158:PHV328158 PRP328158:PRR328158 QBL328158:QBN328158 QLH328158:QLJ328158 QVD328158:QVF328158 REZ328158:RFB328158 ROV328158:ROX328158 RYR328158:RYT328158 SIN328158:SIP328158 SSJ328158:SSL328158 TCF328158:TCH328158 TMB328158:TMD328158 TVX328158:TVZ328158 UFT328158:UFV328158 UPP328158:UPR328158 UZL328158:UZN328158 VJH328158:VJJ328158 VTD328158:VTF328158 WCZ328158:WDB328158 WMV328158:WMX328158 WWR328158:WWT328158 AJ393694:AL393694 KF393694:KH393694 UB393694:UD393694 ADX393694:ADZ393694 ANT393694:ANV393694 AXP393694:AXR393694 BHL393694:BHN393694 BRH393694:BRJ393694 CBD393694:CBF393694 CKZ393694:CLB393694 CUV393694:CUX393694 DER393694:DET393694 DON393694:DOP393694 DYJ393694:DYL393694 EIF393694:EIH393694 ESB393694:ESD393694 FBX393694:FBZ393694 FLT393694:FLV393694 FVP393694:FVR393694 GFL393694:GFN393694 GPH393694:GPJ393694 GZD393694:GZF393694 HIZ393694:HJB393694 HSV393694:HSX393694 ICR393694:ICT393694 IMN393694:IMP393694 IWJ393694:IWL393694 JGF393694:JGH393694 JQB393694:JQD393694 JZX393694:JZZ393694 KJT393694:KJV393694 KTP393694:KTR393694 LDL393694:LDN393694 LNH393694:LNJ393694 LXD393694:LXF393694 MGZ393694:MHB393694 MQV393694:MQX393694 NAR393694:NAT393694 NKN393694:NKP393694 NUJ393694:NUL393694 OEF393694:OEH393694 OOB393694:OOD393694 OXX393694:OXZ393694 PHT393694:PHV393694 PRP393694:PRR393694 QBL393694:QBN393694 QLH393694:QLJ393694 QVD393694:QVF393694 REZ393694:RFB393694 ROV393694:ROX393694 RYR393694:RYT393694 SIN393694:SIP393694 SSJ393694:SSL393694 TCF393694:TCH393694 TMB393694:TMD393694 TVX393694:TVZ393694 UFT393694:UFV393694 UPP393694:UPR393694 UZL393694:UZN393694 VJH393694:VJJ393694 VTD393694:VTF393694 WCZ393694:WDB393694 WMV393694:WMX393694 WWR393694:WWT393694 AJ459230:AL459230 KF459230:KH459230 UB459230:UD459230 ADX459230:ADZ459230 ANT459230:ANV459230 AXP459230:AXR459230 BHL459230:BHN459230 BRH459230:BRJ459230 CBD459230:CBF459230 CKZ459230:CLB459230 CUV459230:CUX459230 DER459230:DET459230 DON459230:DOP459230 DYJ459230:DYL459230 EIF459230:EIH459230 ESB459230:ESD459230 FBX459230:FBZ459230 FLT459230:FLV459230 FVP459230:FVR459230 GFL459230:GFN459230 GPH459230:GPJ459230 GZD459230:GZF459230 HIZ459230:HJB459230 HSV459230:HSX459230 ICR459230:ICT459230 IMN459230:IMP459230 IWJ459230:IWL459230 JGF459230:JGH459230 JQB459230:JQD459230 JZX459230:JZZ459230 KJT459230:KJV459230 KTP459230:KTR459230 LDL459230:LDN459230 LNH459230:LNJ459230 LXD459230:LXF459230 MGZ459230:MHB459230 MQV459230:MQX459230 NAR459230:NAT459230 NKN459230:NKP459230 NUJ459230:NUL459230 OEF459230:OEH459230 OOB459230:OOD459230 OXX459230:OXZ459230 PHT459230:PHV459230 PRP459230:PRR459230 QBL459230:QBN459230 QLH459230:QLJ459230 QVD459230:QVF459230 REZ459230:RFB459230 ROV459230:ROX459230 RYR459230:RYT459230 SIN459230:SIP459230 SSJ459230:SSL459230 TCF459230:TCH459230 TMB459230:TMD459230 TVX459230:TVZ459230 UFT459230:UFV459230 UPP459230:UPR459230 UZL459230:UZN459230 VJH459230:VJJ459230 VTD459230:VTF459230 WCZ459230:WDB459230 WMV459230:WMX459230 WWR459230:WWT459230 AJ524766:AL524766 KF524766:KH524766 UB524766:UD524766 ADX524766:ADZ524766 ANT524766:ANV524766 AXP524766:AXR524766 BHL524766:BHN524766 BRH524766:BRJ524766 CBD524766:CBF524766 CKZ524766:CLB524766 CUV524766:CUX524766 DER524766:DET524766 DON524766:DOP524766 DYJ524766:DYL524766 EIF524766:EIH524766 ESB524766:ESD524766 FBX524766:FBZ524766 FLT524766:FLV524766 FVP524766:FVR524766 GFL524766:GFN524766 GPH524766:GPJ524766 GZD524766:GZF524766 HIZ524766:HJB524766 HSV524766:HSX524766 ICR524766:ICT524766 IMN524766:IMP524766 IWJ524766:IWL524766 JGF524766:JGH524766 JQB524766:JQD524766 JZX524766:JZZ524766 KJT524766:KJV524766 KTP524766:KTR524766 LDL524766:LDN524766 LNH524766:LNJ524766 LXD524766:LXF524766 MGZ524766:MHB524766 MQV524766:MQX524766 NAR524766:NAT524766 NKN524766:NKP524766 NUJ524766:NUL524766 OEF524766:OEH524766 OOB524766:OOD524766 OXX524766:OXZ524766 PHT524766:PHV524766 PRP524766:PRR524766 QBL524766:QBN524766 QLH524766:QLJ524766 QVD524766:QVF524766 REZ524766:RFB524766 ROV524766:ROX524766 RYR524766:RYT524766 SIN524766:SIP524766 SSJ524766:SSL524766 TCF524766:TCH524766 TMB524766:TMD524766 TVX524766:TVZ524766 UFT524766:UFV524766 UPP524766:UPR524766 UZL524766:UZN524766 VJH524766:VJJ524766 VTD524766:VTF524766 WCZ524766:WDB524766 WMV524766:WMX524766 WWR524766:WWT524766 AJ590302:AL590302 KF590302:KH590302 UB590302:UD590302 ADX590302:ADZ590302 ANT590302:ANV590302 AXP590302:AXR590302 BHL590302:BHN590302 BRH590302:BRJ590302 CBD590302:CBF590302 CKZ590302:CLB590302 CUV590302:CUX590302 DER590302:DET590302 DON590302:DOP590302 DYJ590302:DYL590302 EIF590302:EIH590302 ESB590302:ESD590302 FBX590302:FBZ590302 FLT590302:FLV590302 FVP590302:FVR590302 GFL590302:GFN590302 GPH590302:GPJ590302 GZD590302:GZF590302 HIZ590302:HJB590302 HSV590302:HSX590302 ICR590302:ICT590302 IMN590302:IMP590302 IWJ590302:IWL590302 JGF590302:JGH590302 JQB590302:JQD590302 JZX590302:JZZ590302 KJT590302:KJV590302 KTP590302:KTR590302 LDL590302:LDN590302 LNH590302:LNJ590302 LXD590302:LXF590302 MGZ590302:MHB590302 MQV590302:MQX590302 NAR590302:NAT590302 NKN590302:NKP590302 NUJ590302:NUL590302 OEF590302:OEH590302 OOB590302:OOD590302 OXX590302:OXZ590302 PHT590302:PHV590302 PRP590302:PRR590302 QBL590302:QBN590302 QLH590302:QLJ590302 QVD590302:QVF590302 REZ590302:RFB590302 ROV590302:ROX590302 RYR590302:RYT590302 SIN590302:SIP590302 SSJ590302:SSL590302 TCF590302:TCH590302 TMB590302:TMD590302 TVX590302:TVZ590302 UFT590302:UFV590302 UPP590302:UPR590302 UZL590302:UZN590302 VJH590302:VJJ590302 VTD590302:VTF590302 WCZ590302:WDB590302 WMV590302:WMX590302 WWR590302:WWT590302 AJ655838:AL655838 KF655838:KH655838 UB655838:UD655838 ADX655838:ADZ655838 ANT655838:ANV655838 AXP655838:AXR655838 BHL655838:BHN655838 BRH655838:BRJ655838 CBD655838:CBF655838 CKZ655838:CLB655838 CUV655838:CUX655838 DER655838:DET655838 DON655838:DOP655838 DYJ655838:DYL655838 EIF655838:EIH655838 ESB655838:ESD655838 FBX655838:FBZ655838 FLT655838:FLV655838 FVP655838:FVR655838 GFL655838:GFN655838 GPH655838:GPJ655838 GZD655838:GZF655838 HIZ655838:HJB655838 HSV655838:HSX655838 ICR655838:ICT655838 IMN655838:IMP655838 IWJ655838:IWL655838 JGF655838:JGH655838 JQB655838:JQD655838 JZX655838:JZZ655838 KJT655838:KJV655838 KTP655838:KTR655838 LDL655838:LDN655838 LNH655838:LNJ655838 LXD655838:LXF655838 MGZ655838:MHB655838 MQV655838:MQX655838 NAR655838:NAT655838 NKN655838:NKP655838 NUJ655838:NUL655838 OEF655838:OEH655838 OOB655838:OOD655838 OXX655838:OXZ655838 PHT655838:PHV655838 PRP655838:PRR655838 QBL655838:QBN655838 QLH655838:QLJ655838 QVD655838:QVF655838 REZ655838:RFB655838 ROV655838:ROX655838 RYR655838:RYT655838 SIN655838:SIP655838 SSJ655838:SSL655838 TCF655838:TCH655838 TMB655838:TMD655838 TVX655838:TVZ655838 UFT655838:UFV655838 UPP655838:UPR655838 UZL655838:UZN655838 VJH655838:VJJ655838 VTD655838:VTF655838 WCZ655838:WDB655838 WMV655838:WMX655838 WWR655838:WWT655838 AJ721374:AL721374 KF721374:KH721374 UB721374:UD721374 ADX721374:ADZ721374 ANT721374:ANV721374 AXP721374:AXR721374 BHL721374:BHN721374 BRH721374:BRJ721374 CBD721374:CBF721374 CKZ721374:CLB721374 CUV721374:CUX721374 DER721374:DET721374 DON721374:DOP721374 DYJ721374:DYL721374 EIF721374:EIH721374 ESB721374:ESD721374 FBX721374:FBZ721374 FLT721374:FLV721374 FVP721374:FVR721374 GFL721374:GFN721374 GPH721374:GPJ721374 GZD721374:GZF721374 HIZ721374:HJB721374 HSV721374:HSX721374 ICR721374:ICT721374 IMN721374:IMP721374 IWJ721374:IWL721374 JGF721374:JGH721374 JQB721374:JQD721374 JZX721374:JZZ721374 KJT721374:KJV721374 KTP721374:KTR721374 LDL721374:LDN721374 LNH721374:LNJ721374 LXD721374:LXF721374 MGZ721374:MHB721374 MQV721374:MQX721374 NAR721374:NAT721374 NKN721374:NKP721374 NUJ721374:NUL721374 OEF721374:OEH721374 OOB721374:OOD721374 OXX721374:OXZ721374 PHT721374:PHV721374 PRP721374:PRR721374 QBL721374:QBN721374 QLH721374:QLJ721374 QVD721374:QVF721374 REZ721374:RFB721374 ROV721374:ROX721374 RYR721374:RYT721374 SIN721374:SIP721374 SSJ721374:SSL721374 TCF721374:TCH721374 TMB721374:TMD721374 TVX721374:TVZ721374 UFT721374:UFV721374 UPP721374:UPR721374 UZL721374:UZN721374 VJH721374:VJJ721374 VTD721374:VTF721374 WCZ721374:WDB721374 WMV721374:WMX721374 WWR721374:WWT721374 AJ786910:AL786910 KF786910:KH786910 UB786910:UD786910 ADX786910:ADZ786910 ANT786910:ANV786910 AXP786910:AXR786910 BHL786910:BHN786910 BRH786910:BRJ786910 CBD786910:CBF786910 CKZ786910:CLB786910 CUV786910:CUX786910 DER786910:DET786910 DON786910:DOP786910 DYJ786910:DYL786910 EIF786910:EIH786910 ESB786910:ESD786910 FBX786910:FBZ786910 FLT786910:FLV786910 FVP786910:FVR786910 GFL786910:GFN786910 GPH786910:GPJ786910 GZD786910:GZF786910 HIZ786910:HJB786910 HSV786910:HSX786910 ICR786910:ICT786910 IMN786910:IMP786910 IWJ786910:IWL786910 JGF786910:JGH786910 JQB786910:JQD786910 JZX786910:JZZ786910 KJT786910:KJV786910 KTP786910:KTR786910 LDL786910:LDN786910 LNH786910:LNJ786910 LXD786910:LXF786910 MGZ786910:MHB786910 MQV786910:MQX786910 NAR786910:NAT786910 NKN786910:NKP786910 NUJ786910:NUL786910 OEF786910:OEH786910 OOB786910:OOD786910 OXX786910:OXZ786910 PHT786910:PHV786910 PRP786910:PRR786910 QBL786910:QBN786910 QLH786910:QLJ786910 QVD786910:QVF786910 REZ786910:RFB786910 ROV786910:ROX786910 RYR786910:RYT786910 SIN786910:SIP786910 SSJ786910:SSL786910 TCF786910:TCH786910 TMB786910:TMD786910 TVX786910:TVZ786910 UFT786910:UFV786910 UPP786910:UPR786910 UZL786910:UZN786910 VJH786910:VJJ786910 VTD786910:VTF786910 WCZ786910:WDB786910 WMV786910:WMX786910 WWR786910:WWT786910 AJ852446:AL852446 KF852446:KH852446 UB852446:UD852446 ADX852446:ADZ852446 ANT852446:ANV852446 AXP852446:AXR852446 BHL852446:BHN852446 BRH852446:BRJ852446 CBD852446:CBF852446 CKZ852446:CLB852446 CUV852446:CUX852446 DER852446:DET852446 DON852446:DOP852446 DYJ852446:DYL852446 EIF852446:EIH852446 ESB852446:ESD852446 FBX852446:FBZ852446 FLT852446:FLV852446 FVP852446:FVR852446 GFL852446:GFN852446 GPH852446:GPJ852446 GZD852446:GZF852446 HIZ852446:HJB852446 HSV852446:HSX852446 ICR852446:ICT852446 IMN852446:IMP852446 IWJ852446:IWL852446 JGF852446:JGH852446 JQB852446:JQD852446 JZX852446:JZZ852446 KJT852446:KJV852446 KTP852446:KTR852446 LDL852446:LDN852446 LNH852446:LNJ852446 LXD852446:LXF852446 MGZ852446:MHB852446 MQV852446:MQX852446 NAR852446:NAT852446 NKN852446:NKP852446 NUJ852446:NUL852446 OEF852446:OEH852446 OOB852446:OOD852446 OXX852446:OXZ852446 PHT852446:PHV852446 PRP852446:PRR852446 QBL852446:QBN852446 QLH852446:QLJ852446 QVD852446:QVF852446 REZ852446:RFB852446 ROV852446:ROX852446 RYR852446:RYT852446 SIN852446:SIP852446 SSJ852446:SSL852446 TCF852446:TCH852446 TMB852446:TMD852446 TVX852446:TVZ852446 UFT852446:UFV852446 UPP852446:UPR852446 UZL852446:UZN852446 VJH852446:VJJ852446 VTD852446:VTF852446 WCZ852446:WDB852446 WMV852446:WMX852446 WWR852446:WWT852446 AJ917982:AL917982 KF917982:KH917982 UB917982:UD917982 ADX917982:ADZ917982 ANT917982:ANV917982 AXP917982:AXR917982 BHL917982:BHN917982 BRH917982:BRJ917982 CBD917982:CBF917982 CKZ917982:CLB917982 CUV917982:CUX917982 DER917982:DET917982 DON917982:DOP917982 DYJ917982:DYL917982 EIF917982:EIH917982 ESB917982:ESD917982 FBX917982:FBZ917982 FLT917982:FLV917982 FVP917982:FVR917982 GFL917982:GFN917982 GPH917982:GPJ917982 GZD917982:GZF917982 HIZ917982:HJB917982 HSV917982:HSX917982 ICR917982:ICT917982 IMN917982:IMP917982 IWJ917982:IWL917982 JGF917982:JGH917982 JQB917982:JQD917982 JZX917982:JZZ917982 KJT917982:KJV917982 KTP917982:KTR917982 LDL917982:LDN917982 LNH917982:LNJ917982 LXD917982:LXF917982 MGZ917982:MHB917982 MQV917982:MQX917982 NAR917982:NAT917982 NKN917982:NKP917982 NUJ917982:NUL917982 OEF917982:OEH917982 OOB917982:OOD917982 OXX917982:OXZ917982 PHT917982:PHV917982 PRP917982:PRR917982 QBL917982:QBN917982 QLH917982:QLJ917982 QVD917982:QVF917982 REZ917982:RFB917982 ROV917982:ROX917982 RYR917982:RYT917982 SIN917982:SIP917982 SSJ917982:SSL917982 TCF917982:TCH917982 TMB917982:TMD917982 TVX917982:TVZ917982 UFT917982:UFV917982 UPP917982:UPR917982 UZL917982:UZN917982 VJH917982:VJJ917982 VTD917982:VTF917982 WCZ917982:WDB917982 WMV917982:WMX917982 WWR917982:WWT917982 AJ983518:AL983518 KF983518:KH983518 UB983518:UD983518 ADX983518:ADZ983518 ANT983518:ANV983518 AXP983518:AXR983518 BHL983518:BHN983518 BRH983518:BRJ983518 CBD983518:CBF983518 CKZ983518:CLB983518 CUV983518:CUX983518 DER983518:DET983518 DON983518:DOP983518 DYJ983518:DYL983518 EIF983518:EIH983518 ESB983518:ESD983518 FBX983518:FBZ983518 FLT983518:FLV983518 FVP983518:FVR983518 GFL983518:GFN983518 GPH983518:GPJ983518 GZD983518:GZF983518 HIZ983518:HJB983518 HSV983518:HSX983518 ICR983518:ICT983518 IMN983518:IMP983518 IWJ983518:IWL983518 JGF983518:JGH983518 JQB983518:JQD983518 JZX983518:JZZ983518 KJT983518:KJV983518 KTP983518:KTR983518 LDL983518:LDN983518 LNH983518:LNJ983518 LXD983518:LXF983518 MGZ983518:MHB983518 MQV983518:MQX983518 NAR983518:NAT983518 NKN983518:NKP983518 NUJ983518:NUL983518 OEF983518:OEH983518 OOB983518:OOD983518 OXX983518:OXZ983518 PHT983518:PHV983518 PRP983518:PRR983518 QBL983518:QBN983518 QLH983518:QLJ983518 QVD983518:QVF983518 REZ983518:RFB983518 ROV983518:ROX983518 RYR983518:RYT983518 SIN983518:SIP983518 SSJ983518:SSL983518 TCF983518:TCH983518 TMB983518:TMD983518 TVX983518:TVZ983518 UFT983518:UFV983518 UPP983518:UPR983518 UZL983518:UZN983518 VJH983518:VJJ983518 VTD983518:VTF983518 WCZ983518:WDB983518 WMV983518:WMX983518 WWR983518:WWT983518 AJ503:AL503 KF503:KH503 UB503:UD503 ADX503:ADZ503 ANT503:ANV503 AXP503:AXR503 BHL503:BHN503 BRH503:BRJ503 CBD503:CBF503 CKZ503:CLB503 CUV503:CUX503 DER503:DET503 DON503:DOP503 DYJ503:DYL503 EIF503:EIH503 ESB503:ESD503 FBX503:FBZ503 FLT503:FLV503 FVP503:FVR503 GFL503:GFN503 GPH503:GPJ503 GZD503:GZF503 HIZ503:HJB503 HSV503:HSX503 ICR503:ICT503 IMN503:IMP503 IWJ503:IWL503 JGF503:JGH503 JQB503:JQD503 JZX503:JZZ503 KJT503:KJV503 KTP503:KTR503 LDL503:LDN503 LNH503:LNJ503 LXD503:LXF503 MGZ503:MHB503 MQV503:MQX503 NAR503:NAT503 NKN503:NKP503 NUJ503:NUL503 OEF503:OEH503 OOB503:OOD503 OXX503:OXZ503 PHT503:PHV503 PRP503:PRR503 QBL503:QBN503 QLH503:QLJ503 QVD503:QVF503 REZ503:RFB503 ROV503:ROX503 RYR503:RYT503 SIN503:SIP503 SSJ503:SSL503 TCF503:TCH503 TMB503:TMD503 TVX503:TVZ503 UFT503:UFV503 UPP503:UPR503 UZL503:UZN503 VJH503:VJJ503 VTD503:VTF503 WCZ503:WDB503 WMV503:WMX503 WWR503:WWT503 AJ66039:AL66039 KF66039:KH66039 UB66039:UD66039 ADX66039:ADZ66039 ANT66039:ANV66039 AXP66039:AXR66039 BHL66039:BHN66039 BRH66039:BRJ66039 CBD66039:CBF66039 CKZ66039:CLB66039 CUV66039:CUX66039 DER66039:DET66039 DON66039:DOP66039 DYJ66039:DYL66039 EIF66039:EIH66039 ESB66039:ESD66039 FBX66039:FBZ66039 FLT66039:FLV66039 FVP66039:FVR66039 GFL66039:GFN66039 GPH66039:GPJ66039 GZD66039:GZF66039 HIZ66039:HJB66039 HSV66039:HSX66039 ICR66039:ICT66039 IMN66039:IMP66039 IWJ66039:IWL66039 JGF66039:JGH66039 JQB66039:JQD66039 JZX66039:JZZ66039 KJT66039:KJV66039 KTP66039:KTR66039 LDL66039:LDN66039 LNH66039:LNJ66039 LXD66039:LXF66039 MGZ66039:MHB66039 MQV66039:MQX66039 NAR66039:NAT66039 NKN66039:NKP66039 NUJ66039:NUL66039 OEF66039:OEH66039 OOB66039:OOD66039 OXX66039:OXZ66039 PHT66039:PHV66039 PRP66039:PRR66039 QBL66039:QBN66039 QLH66039:QLJ66039 QVD66039:QVF66039 REZ66039:RFB66039 ROV66039:ROX66039 RYR66039:RYT66039 SIN66039:SIP66039 SSJ66039:SSL66039 TCF66039:TCH66039 TMB66039:TMD66039 TVX66039:TVZ66039 UFT66039:UFV66039 UPP66039:UPR66039 UZL66039:UZN66039 VJH66039:VJJ66039 VTD66039:VTF66039 WCZ66039:WDB66039 WMV66039:WMX66039 WWR66039:WWT66039 AJ131575:AL131575 KF131575:KH131575 UB131575:UD131575 ADX131575:ADZ131575 ANT131575:ANV131575 AXP131575:AXR131575 BHL131575:BHN131575 BRH131575:BRJ131575 CBD131575:CBF131575 CKZ131575:CLB131575 CUV131575:CUX131575 DER131575:DET131575 DON131575:DOP131575 DYJ131575:DYL131575 EIF131575:EIH131575 ESB131575:ESD131575 FBX131575:FBZ131575 FLT131575:FLV131575 FVP131575:FVR131575 GFL131575:GFN131575 GPH131575:GPJ131575 GZD131575:GZF131575 HIZ131575:HJB131575 HSV131575:HSX131575 ICR131575:ICT131575 IMN131575:IMP131575 IWJ131575:IWL131575 JGF131575:JGH131575 JQB131575:JQD131575 JZX131575:JZZ131575 KJT131575:KJV131575 KTP131575:KTR131575 LDL131575:LDN131575 LNH131575:LNJ131575 LXD131575:LXF131575 MGZ131575:MHB131575 MQV131575:MQX131575 NAR131575:NAT131575 NKN131575:NKP131575 NUJ131575:NUL131575 OEF131575:OEH131575 OOB131575:OOD131575 OXX131575:OXZ131575 PHT131575:PHV131575 PRP131575:PRR131575 QBL131575:QBN131575 QLH131575:QLJ131575 QVD131575:QVF131575 REZ131575:RFB131575 ROV131575:ROX131575 RYR131575:RYT131575 SIN131575:SIP131575 SSJ131575:SSL131575 TCF131575:TCH131575 TMB131575:TMD131575 TVX131575:TVZ131575 UFT131575:UFV131575 UPP131575:UPR131575 UZL131575:UZN131575 VJH131575:VJJ131575 VTD131575:VTF131575 WCZ131575:WDB131575 WMV131575:WMX131575 WWR131575:WWT131575 AJ197111:AL197111 KF197111:KH197111 UB197111:UD197111 ADX197111:ADZ197111 ANT197111:ANV197111 AXP197111:AXR197111 BHL197111:BHN197111 BRH197111:BRJ197111 CBD197111:CBF197111 CKZ197111:CLB197111 CUV197111:CUX197111 DER197111:DET197111 DON197111:DOP197111 DYJ197111:DYL197111 EIF197111:EIH197111 ESB197111:ESD197111 FBX197111:FBZ197111 FLT197111:FLV197111 FVP197111:FVR197111 GFL197111:GFN197111 GPH197111:GPJ197111 GZD197111:GZF197111 HIZ197111:HJB197111 HSV197111:HSX197111 ICR197111:ICT197111 IMN197111:IMP197111 IWJ197111:IWL197111 JGF197111:JGH197111 JQB197111:JQD197111 JZX197111:JZZ197111 KJT197111:KJV197111 KTP197111:KTR197111 LDL197111:LDN197111 LNH197111:LNJ197111 LXD197111:LXF197111 MGZ197111:MHB197111 MQV197111:MQX197111 NAR197111:NAT197111 NKN197111:NKP197111 NUJ197111:NUL197111 OEF197111:OEH197111 OOB197111:OOD197111 OXX197111:OXZ197111 PHT197111:PHV197111 PRP197111:PRR197111 QBL197111:QBN197111 QLH197111:QLJ197111 QVD197111:QVF197111 REZ197111:RFB197111 ROV197111:ROX197111 RYR197111:RYT197111 SIN197111:SIP197111 SSJ197111:SSL197111 TCF197111:TCH197111 TMB197111:TMD197111 TVX197111:TVZ197111 UFT197111:UFV197111 UPP197111:UPR197111 UZL197111:UZN197111 VJH197111:VJJ197111 VTD197111:VTF197111 WCZ197111:WDB197111 WMV197111:WMX197111 WWR197111:WWT197111 AJ262647:AL262647 KF262647:KH262647 UB262647:UD262647 ADX262647:ADZ262647 ANT262647:ANV262647 AXP262647:AXR262647 BHL262647:BHN262647 BRH262647:BRJ262647 CBD262647:CBF262647 CKZ262647:CLB262647 CUV262647:CUX262647 DER262647:DET262647 DON262647:DOP262647 DYJ262647:DYL262647 EIF262647:EIH262647 ESB262647:ESD262647 FBX262647:FBZ262647 FLT262647:FLV262647 FVP262647:FVR262647 GFL262647:GFN262647 GPH262647:GPJ262647 GZD262647:GZF262647 HIZ262647:HJB262647 HSV262647:HSX262647 ICR262647:ICT262647 IMN262647:IMP262647 IWJ262647:IWL262647 JGF262647:JGH262647 JQB262647:JQD262647 JZX262647:JZZ262647 KJT262647:KJV262647 KTP262647:KTR262647 LDL262647:LDN262647 LNH262647:LNJ262647 LXD262647:LXF262647 MGZ262647:MHB262647 MQV262647:MQX262647 NAR262647:NAT262647 NKN262647:NKP262647 NUJ262647:NUL262647 OEF262647:OEH262647 OOB262647:OOD262647 OXX262647:OXZ262647 PHT262647:PHV262647 PRP262647:PRR262647 QBL262647:QBN262647 QLH262647:QLJ262647 QVD262647:QVF262647 REZ262647:RFB262647 ROV262647:ROX262647 RYR262647:RYT262647 SIN262647:SIP262647 SSJ262647:SSL262647 TCF262647:TCH262647 TMB262647:TMD262647 TVX262647:TVZ262647 UFT262647:UFV262647 UPP262647:UPR262647 UZL262647:UZN262647 VJH262647:VJJ262647 VTD262647:VTF262647 WCZ262647:WDB262647 WMV262647:WMX262647 WWR262647:WWT262647 AJ328183:AL328183 KF328183:KH328183 UB328183:UD328183 ADX328183:ADZ328183 ANT328183:ANV328183 AXP328183:AXR328183 BHL328183:BHN328183 BRH328183:BRJ328183 CBD328183:CBF328183 CKZ328183:CLB328183 CUV328183:CUX328183 DER328183:DET328183 DON328183:DOP328183 DYJ328183:DYL328183 EIF328183:EIH328183 ESB328183:ESD328183 FBX328183:FBZ328183 FLT328183:FLV328183 FVP328183:FVR328183 GFL328183:GFN328183 GPH328183:GPJ328183 GZD328183:GZF328183 HIZ328183:HJB328183 HSV328183:HSX328183 ICR328183:ICT328183 IMN328183:IMP328183 IWJ328183:IWL328183 JGF328183:JGH328183 JQB328183:JQD328183 JZX328183:JZZ328183 KJT328183:KJV328183 KTP328183:KTR328183 LDL328183:LDN328183 LNH328183:LNJ328183 LXD328183:LXF328183 MGZ328183:MHB328183 MQV328183:MQX328183 NAR328183:NAT328183 NKN328183:NKP328183 NUJ328183:NUL328183 OEF328183:OEH328183 OOB328183:OOD328183 OXX328183:OXZ328183 PHT328183:PHV328183 PRP328183:PRR328183 QBL328183:QBN328183 QLH328183:QLJ328183 QVD328183:QVF328183 REZ328183:RFB328183 ROV328183:ROX328183 RYR328183:RYT328183 SIN328183:SIP328183 SSJ328183:SSL328183 TCF328183:TCH328183 TMB328183:TMD328183 TVX328183:TVZ328183 UFT328183:UFV328183 UPP328183:UPR328183 UZL328183:UZN328183 VJH328183:VJJ328183 VTD328183:VTF328183 WCZ328183:WDB328183 WMV328183:WMX328183 WWR328183:WWT328183 AJ393719:AL393719 KF393719:KH393719 UB393719:UD393719 ADX393719:ADZ393719 ANT393719:ANV393719 AXP393719:AXR393719 BHL393719:BHN393719 BRH393719:BRJ393719 CBD393719:CBF393719 CKZ393719:CLB393719 CUV393719:CUX393719 DER393719:DET393719 DON393719:DOP393719 DYJ393719:DYL393719 EIF393719:EIH393719 ESB393719:ESD393719 FBX393719:FBZ393719 FLT393719:FLV393719 FVP393719:FVR393719 GFL393719:GFN393719 GPH393719:GPJ393719 GZD393719:GZF393719 HIZ393719:HJB393719 HSV393719:HSX393719 ICR393719:ICT393719 IMN393719:IMP393719 IWJ393719:IWL393719 JGF393719:JGH393719 JQB393719:JQD393719 JZX393719:JZZ393719 KJT393719:KJV393719 KTP393719:KTR393719 LDL393719:LDN393719 LNH393719:LNJ393719 LXD393719:LXF393719 MGZ393719:MHB393719 MQV393719:MQX393719 NAR393719:NAT393719 NKN393719:NKP393719 NUJ393719:NUL393719 OEF393719:OEH393719 OOB393719:OOD393719 OXX393719:OXZ393719 PHT393719:PHV393719 PRP393719:PRR393719 QBL393719:QBN393719 QLH393719:QLJ393719 QVD393719:QVF393719 REZ393719:RFB393719 ROV393719:ROX393719 RYR393719:RYT393719 SIN393719:SIP393719 SSJ393719:SSL393719 TCF393719:TCH393719 TMB393719:TMD393719 TVX393719:TVZ393719 UFT393719:UFV393719 UPP393719:UPR393719 UZL393719:UZN393719 VJH393719:VJJ393719 VTD393719:VTF393719 WCZ393719:WDB393719 WMV393719:WMX393719 WWR393719:WWT393719 AJ459255:AL459255 KF459255:KH459255 UB459255:UD459255 ADX459255:ADZ459255 ANT459255:ANV459255 AXP459255:AXR459255 BHL459255:BHN459255 BRH459255:BRJ459255 CBD459255:CBF459255 CKZ459255:CLB459255 CUV459255:CUX459255 DER459255:DET459255 DON459255:DOP459255 DYJ459255:DYL459255 EIF459255:EIH459255 ESB459255:ESD459255 FBX459255:FBZ459255 FLT459255:FLV459255 FVP459255:FVR459255 GFL459255:GFN459255 GPH459255:GPJ459255 GZD459255:GZF459255 HIZ459255:HJB459255 HSV459255:HSX459255 ICR459255:ICT459255 IMN459255:IMP459255 IWJ459255:IWL459255 JGF459255:JGH459255 JQB459255:JQD459255 JZX459255:JZZ459255 KJT459255:KJV459255 KTP459255:KTR459255 LDL459255:LDN459255 LNH459255:LNJ459255 LXD459255:LXF459255 MGZ459255:MHB459255 MQV459255:MQX459255 NAR459255:NAT459255 NKN459255:NKP459255 NUJ459255:NUL459255 OEF459255:OEH459255 OOB459255:OOD459255 OXX459255:OXZ459255 PHT459255:PHV459255 PRP459255:PRR459255 QBL459255:QBN459255 QLH459255:QLJ459255 QVD459255:QVF459255 REZ459255:RFB459255 ROV459255:ROX459255 RYR459255:RYT459255 SIN459255:SIP459255 SSJ459255:SSL459255 TCF459255:TCH459255 TMB459255:TMD459255 TVX459255:TVZ459255 UFT459255:UFV459255 UPP459255:UPR459255 UZL459255:UZN459255 VJH459255:VJJ459255 VTD459255:VTF459255 WCZ459255:WDB459255 WMV459255:WMX459255 WWR459255:WWT459255 AJ524791:AL524791 KF524791:KH524791 UB524791:UD524791 ADX524791:ADZ524791 ANT524791:ANV524791 AXP524791:AXR524791 BHL524791:BHN524791 BRH524791:BRJ524791 CBD524791:CBF524791 CKZ524791:CLB524791 CUV524791:CUX524791 DER524791:DET524791 DON524791:DOP524791 DYJ524791:DYL524791 EIF524791:EIH524791 ESB524791:ESD524791 FBX524791:FBZ524791 FLT524791:FLV524791 FVP524791:FVR524791 GFL524791:GFN524791 GPH524791:GPJ524791 GZD524791:GZF524791 HIZ524791:HJB524791 HSV524791:HSX524791 ICR524791:ICT524791 IMN524791:IMP524791 IWJ524791:IWL524791 JGF524791:JGH524791 JQB524791:JQD524791 JZX524791:JZZ524791 KJT524791:KJV524791 KTP524791:KTR524791 LDL524791:LDN524791 LNH524791:LNJ524791 LXD524791:LXF524791 MGZ524791:MHB524791 MQV524791:MQX524791 NAR524791:NAT524791 NKN524791:NKP524791 NUJ524791:NUL524791 OEF524791:OEH524791 OOB524791:OOD524791 OXX524791:OXZ524791 PHT524791:PHV524791 PRP524791:PRR524791 QBL524791:QBN524791 QLH524791:QLJ524791 QVD524791:QVF524791 REZ524791:RFB524791 ROV524791:ROX524791 RYR524791:RYT524791 SIN524791:SIP524791 SSJ524791:SSL524791 TCF524791:TCH524791 TMB524791:TMD524791 TVX524791:TVZ524791 UFT524791:UFV524791 UPP524791:UPR524791 UZL524791:UZN524791 VJH524791:VJJ524791 VTD524791:VTF524791 WCZ524791:WDB524791 WMV524791:WMX524791 WWR524791:WWT524791 AJ590327:AL590327 KF590327:KH590327 UB590327:UD590327 ADX590327:ADZ590327 ANT590327:ANV590327 AXP590327:AXR590327 BHL590327:BHN590327 BRH590327:BRJ590327 CBD590327:CBF590327 CKZ590327:CLB590327 CUV590327:CUX590327 DER590327:DET590327 DON590327:DOP590327 DYJ590327:DYL590327 EIF590327:EIH590327 ESB590327:ESD590327 FBX590327:FBZ590327 FLT590327:FLV590327 FVP590327:FVR590327 GFL590327:GFN590327 GPH590327:GPJ590327 GZD590327:GZF590327 HIZ590327:HJB590327 HSV590327:HSX590327 ICR590327:ICT590327 IMN590327:IMP590327 IWJ590327:IWL590327 JGF590327:JGH590327 JQB590327:JQD590327 JZX590327:JZZ590327 KJT590327:KJV590327 KTP590327:KTR590327 LDL590327:LDN590327 LNH590327:LNJ590327 LXD590327:LXF590327 MGZ590327:MHB590327 MQV590327:MQX590327 NAR590327:NAT590327 NKN590327:NKP590327 NUJ590327:NUL590327 OEF590327:OEH590327 OOB590327:OOD590327 OXX590327:OXZ590327 PHT590327:PHV590327 PRP590327:PRR590327 QBL590327:QBN590327 QLH590327:QLJ590327 QVD590327:QVF590327 REZ590327:RFB590327 ROV590327:ROX590327 RYR590327:RYT590327 SIN590327:SIP590327 SSJ590327:SSL590327 TCF590327:TCH590327 TMB590327:TMD590327 TVX590327:TVZ590327 UFT590327:UFV590327 UPP590327:UPR590327 UZL590327:UZN590327 VJH590327:VJJ590327 VTD590327:VTF590327 WCZ590327:WDB590327 WMV590327:WMX590327 WWR590327:WWT590327 AJ655863:AL655863 KF655863:KH655863 UB655863:UD655863 ADX655863:ADZ655863 ANT655863:ANV655863 AXP655863:AXR655863 BHL655863:BHN655863 BRH655863:BRJ655863 CBD655863:CBF655863 CKZ655863:CLB655863 CUV655863:CUX655863 DER655863:DET655863 DON655863:DOP655863 DYJ655863:DYL655863 EIF655863:EIH655863 ESB655863:ESD655863 FBX655863:FBZ655863 FLT655863:FLV655863 FVP655863:FVR655863 GFL655863:GFN655863 GPH655863:GPJ655863 GZD655863:GZF655863 HIZ655863:HJB655863 HSV655863:HSX655863 ICR655863:ICT655863 IMN655863:IMP655863 IWJ655863:IWL655863 JGF655863:JGH655863 JQB655863:JQD655863 JZX655863:JZZ655863 KJT655863:KJV655863 KTP655863:KTR655863 LDL655863:LDN655863 LNH655863:LNJ655863 LXD655863:LXF655863 MGZ655863:MHB655863 MQV655863:MQX655863 NAR655863:NAT655863 NKN655863:NKP655863 NUJ655863:NUL655863 OEF655863:OEH655863 OOB655863:OOD655863 OXX655863:OXZ655863 PHT655863:PHV655863 PRP655863:PRR655863 QBL655863:QBN655863 QLH655863:QLJ655863 QVD655863:QVF655863 REZ655863:RFB655863 ROV655863:ROX655863 RYR655863:RYT655863 SIN655863:SIP655863 SSJ655863:SSL655863 TCF655863:TCH655863 TMB655863:TMD655863 TVX655863:TVZ655863 UFT655863:UFV655863 UPP655863:UPR655863 UZL655863:UZN655863 VJH655863:VJJ655863 VTD655863:VTF655863 WCZ655863:WDB655863 WMV655863:WMX655863 WWR655863:WWT655863 AJ721399:AL721399 KF721399:KH721399 UB721399:UD721399 ADX721399:ADZ721399 ANT721399:ANV721399 AXP721399:AXR721399 BHL721399:BHN721399 BRH721399:BRJ721399 CBD721399:CBF721399 CKZ721399:CLB721399 CUV721399:CUX721399 DER721399:DET721399 DON721399:DOP721399 DYJ721399:DYL721399 EIF721399:EIH721399 ESB721399:ESD721399 FBX721399:FBZ721399 FLT721399:FLV721399 FVP721399:FVR721399 GFL721399:GFN721399 GPH721399:GPJ721399 GZD721399:GZF721399 HIZ721399:HJB721399 HSV721399:HSX721399 ICR721399:ICT721399 IMN721399:IMP721399 IWJ721399:IWL721399 JGF721399:JGH721399 JQB721399:JQD721399 JZX721399:JZZ721399 KJT721399:KJV721399 KTP721399:KTR721399 LDL721399:LDN721399 LNH721399:LNJ721399 LXD721399:LXF721399 MGZ721399:MHB721399 MQV721399:MQX721399 NAR721399:NAT721399 NKN721399:NKP721399 NUJ721399:NUL721399 OEF721399:OEH721399 OOB721399:OOD721399 OXX721399:OXZ721399 PHT721399:PHV721399 PRP721399:PRR721399 QBL721399:QBN721399 QLH721399:QLJ721399 QVD721399:QVF721399 REZ721399:RFB721399 ROV721399:ROX721399 RYR721399:RYT721399 SIN721399:SIP721399 SSJ721399:SSL721399 TCF721399:TCH721399 TMB721399:TMD721399 TVX721399:TVZ721399 UFT721399:UFV721399 UPP721399:UPR721399 UZL721399:UZN721399 VJH721399:VJJ721399 VTD721399:VTF721399 WCZ721399:WDB721399 WMV721399:WMX721399 WWR721399:WWT721399 AJ786935:AL786935 KF786935:KH786935 UB786935:UD786935 ADX786935:ADZ786935 ANT786935:ANV786935 AXP786935:AXR786935 BHL786935:BHN786935 BRH786935:BRJ786935 CBD786935:CBF786935 CKZ786935:CLB786935 CUV786935:CUX786935 DER786935:DET786935 DON786935:DOP786935 DYJ786935:DYL786935 EIF786935:EIH786935 ESB786935:ESD786935 FBX786935:FBZ786935 FLT786935:FLV786935 FVP786935:FVR786935 GFL786935:GFN786935 GPH786935:GPJ786935 GZD786935:GZF786935 HIZ786935:HJB786935 HSV786935:HSX786935 ICR786935:ICT786935 IMN786935:IMP786935 IWJ786935:IWL786935 JGF786935:JGH786935 JQB786935:JQD786935 JZX786935:JZZ786935 KJT786935:KJV786935 KTP786935:KTR786935 LDL786935:LDN786935 LNH786935:LNJ786935 LXD786935:LXF786935 MGZ786935:MHB786935 MQV786935:MQX786935 NAR786935:NAT786935 NKN786935:NKP786935 NUJ786935:NUL786935 OEF786935:OEH786935 OOB786935:OOD786935 OXX786935:OXZ786935 PHT786935:PHV786935 PRP786935:PRR786935 QBL786935:QBN786935 QLH786935:QLJ786935 QVD786935:QVF786935 REZ786935:RFB786935 ROV786935:ROX786935 RYR786935:RYT786935 SIN786935:SIP786935 SSJ786935:SSL786935 TCF786935:TCH786935 TMB786935:TMD786935 TVX786935:TVZ786935 UFT786935:UFV786935 UPP786935:UPR786935 UZL786935:UZN786935 VJH786935:VJJ786935 VTD786935:VTF786935 WCZ786935:WDB786935 WMV786935:WMX786935 WWR786935:WWT786935 AJ852471:AL852471 KF852471:KH852471 UB852471:UD852471 ADX852471:ADZ852471 ANT852471:ANV852471 AXP852471:AXR852471 BHL852471:BHN852471 BRH852471:BRJ852471 CBD852471:CBF852471 CKZ852471:CLB852471 CUV852471:CUX852471 DER852471:DET852471 DON852471:DOP852471 DYJ852471:DYL852471 EIF852471:EIH852471 ESB852471:ESD852471 FBX852471:FBZ852471 FLT852471:FLV852471 FVP852471:FVR852471 GFL852471:GFN852471 GPH852471:GPJ852471 GZD852471:GZF852471 HIZ852471:HJB852471 HSV852471:HSX852471 ICR852471:ICT852471 IMN852471:IMP852471 IWJ852471:IWL852471 JGF852471:JGH852471 JQB852471:JQD852471 JZX852471:JZZ852471 KJT852471:KJV852471 KTP852471:KTR852471 LDL852471:LDN852471 LNH852471:LNJ852471 LXD852471:LXF852471 MGZ852471:MHB852471 MQV852471:MQX852471 NAR852471:NAT852471 NKN852471:NKP852471 NUJ852471:NUL852471 OEF852471:OEH852471 OOB852471:OOD852471 OXX852471:OXZ852471 PHT852471:PHV852471 PRP852471:PRR852471 QBL852471:QBN852471 QLH852471:QLJ852471 QVD852471:QVF852471 REZ852471:RFB852471 ROV852471:ROX852471 RYR852471:RYT852471 SIN852471:SIP852471 SSJ852471:SSL852471 TCF852471:TCH852471 TMB852471:TMD852471 TVX852471:TVZ852471 UFT852471:UFV852471 UPP852471:UPR852471 UZL852471:UZN852471 VJH852471:VJJ852471 VTD852471:VTF852471 WCZ852471:WDB852471 WMV852471:WMX852471 WWR852471:WWT852471 AJ918007:AL918007 KF918007:KH918007 UB918007:UD918007 ADX918007:ADZ918007 ANT918007:ANV918007 AXP918007:AXR918007 BHL918007:BHN918007 BRH918007:BRJ918007 CBD918007:CBF918007 CKZ918007:CLB918007 CUV918007:CUX918007 DER918007:DET918007 DON918007:DOP918007 DYJ918007:DYL918007 EIF918007:EIH918007 ESB918007:ESD918007 FBX918007:FBZ918007 FLT918007:FLV918007 FVP918007:FVR918007 GFL918007:GFN918007 GPH918007:GPJ918007 GZD918007:GZF918007 HIZ918007:HJB918007 HSV918007:HSX918007 ICR918007:ICT918007 IMN918007:IMP918007 IWJ918007:IWL918007 JGF918007:JGH918007 JQB918007:JQD918007 JZX918007:JZZ918007 KJT918007:KJV918007 KTP918007:KTR918007 LDL918007:LDN918007 LNH918007:LNJ918007 LXD918007:LXF918007 MGZ918007:MHB918007 MQV918007:MQX918007 NAR918007:NAT918007 NKN918007:NKP918007 NUJ918007:NUL918007 OEF918007:OEH918007 OOB918007:OOD918007 OXX918007:OXZ918007 PHT918007:PHV918007 PRP918007:PRR918007 QBL918007:QBN918007 QLH918007:QLJ918007 QVD918007:QVF918007 REZ918007:RFB918007 ROV918007:ROX918007 RYR918007:RYT918007 SIN918007:SIP918007 SSJ918007:SSL918007 TCF918007:TCH918007 TMB918007:TMD918007 TVX918007:TVZ918007 UFT918007:UFV918007 UPP918007:UPR918007 UZL918007:UZN918007 VJH918007:VJJ918007 VTD918007:VTF918007 WCZ918007:WDB918007 WMV918007:WMX918007 WWR918007:WWT918007 AJ983543:AL983543 KF983543:KH983543 UB983543:UD983543 ADX983543:ADZ983543 ANT983543:ANV983543 AXP983543:AXR983543 BHL983543:BHN983543 BRH983543:BRJ983543 CBD983543:CBF983543 CKZ983543:CLB983543 CUV983543:CUX983543 DER983543:DET983543 DON983543:DOP983543 DYJ983543:DYL983543 EIF983543:EIH983543 ESB983543:ESD983543 FBX983543:FBZ983543 FLT983543:FLV983543 FVP983543:FVR983543 GFL983543:GFN983543 GPH983543:GPJ983543 GZD983543:GZF983543 HIZ983543:HJB983543 HSV983543:HSX983543 ICR983543:ICT983543 IMN983543:IMP983543 IWJ983543:IWL983543 JGF983543:JGH983543 JQB983543:JQD983543 JZX983543:JZZ983543 KJT983543:KJV983543 KTP983543:KTR983543 LDL983543:LDN983543 LNH983543:LNJ983543 LXD983543:LXF983543 MGZ983543:MHB983543 MQV983543:MQX983543 NAR983543:NAT983543 NKN983543:NKP983543 NUJ983543:NUL983543 OEF983543:OEH983543 OOB983543:OOD983543 OXX983543:OXZ983543 PHT983543:PHV983543 PRP983543:PRR983543 QBL983543:QBN983543 QLH983543:QLJ983543 QVD983543:QVF983543 REZ983543:RFB983543 ROV983543:ROX983543 RYR983543:RYT983543 SIN983543:SIP983543 SSJ983543:SSL983543 TCF983543:TCH983543 TMB983543:TMD983543 TVX983543:TVZ983543 UFT983543:UFV983543 UPP983543:UPR983543 UZL983543:UZN983543 VJH983543:VJJ983543 VTD983543:VTF983543 WCZ983543:WDB983543 WMV983543:WMX983543 WWR983543:WWT983543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8" tint="0.59999389629810485"/>
    <pageSetUpPr fitToPage="1"/>
  </sheetPr>
  <dimension ref="A1:N60"/>
  <sheetViews>
    <sheetView showGridLines="0" showRowColHeaders="0" showZeros="0" view="pageBreakPreview" zoomScaleNormal="75" zoomScaleSheetLayoutView="100" workbookViewId="0">
      <pane ySplit="6" topLeftCell="A13" activePane="bottomLeft" state="frozen"/>
      <selection pane="bottomLeft" activeCell="A16" sqref="A16"/>
      <selection activeCell="E11" sqref="E11:I11"/>
    </sheetView>
  </sheetViews>
  <sheetFormatPr defaultColWidth="0" defaultRowHeight="12.75" customHeight="1" zeroHeight="1"/>
  <cols>
    <col min="1" max="1" width="11.42578125" style="89" customWidth="1"/>
    <col min="2" max="2" width="56.28515625" style="89" customWidth="1"/>
    <col min="3" max="3" width="15.7109375" style="89" customWidth="1"/>
    <col min="4" max="4" width="9.140625" style="89" customWidth="1"/>
    <col min="5" max="5" width="12.140625" style="89" customWidth="1"/>
    <col min="6" max="13" width="11.42578125" style="89" customWidth="1"/>
    <col min="14" max="14" width="12.85546875" style="89" customWidth="1"/>
    <col min="15" max="256" width="0" style="89" hidden="1"/>
    <col min="257" max="257" width="11.42578125" style="89" customWidth="1"/>
    <col min="258" max="258" width="56.28515625" style="89" customWidth="1"/>
    <col min="259" max="259" width="15.7109375" style="89" customWidth="1"/>
    <col min="260" max="260" width="9.140625" style="89" customWidth="1"/>
    <col min="261" max="261" width="12.140625" style="89" customWidth="1"/>
    <col min="262" max="269" width="11.42578125" style="89" customWidth="1"/>
    <col min="270" max="270" width="12.85546875" style="89" customWidth="1"/>
    <col min="271" max="512" width="0" style="89" hidden="1"/>
    <col min="513" max="513" width="11.42578125" style="89" customWidth="1"/>
    <col min="514" max="514" width="56.28515625" style="89" customWidth="1"/>
    <col min="515" max="515" width="15.7109375" style="89" customWidth="1"/>
    <col min="516" max="516" width="9.140625" style="89" customWidth="1"/>
    <col min="517" max="517" width="12.140625" style="89" customWidth="1"/>
    <col min="518" max="525" width="11.42578125" style="89" customWidth="1"/>
    <col min="526" max="526" width="12.85546875" style="89" customWidth="1"/>
    <col min="527" max="768" width="0" style="89" hidden="1"/>
    <col min="769" max="769" width="11.42578125" style="89" customWidth="1"/>
    <col min="770" max="770" width="56.28515625" style="89" customWidth="1"/>
    <col min="771" max="771" width="15.7109375" style="89" customWidth="1"/>
    <col min="772" max="772" width="9.140625" style="89" customWidth="1"/>
    <col min="773" max="773" width="12.140625" style="89" customWidth="1"/>
    <col min="774" max="781" width="11.42578125" style="89" customWidth="1"/>
    <col min="782" max="782" width="12.85546875" style="89" customWidth="1"/>
    <col min="783" max="1024" width="0" style="89" hidden="1"/>
    <col min="1025" max="1025" width="11.42578125" style="89" customWidth="1"/>
    <col min="1026" max="1026" width="56.28515625" style="89" customWidth="1"/>
    <col min="1027" max="1027" width="15.7109375" style="89" customWidth="1"/>
    <col min="1028" max="1028" width="9.140625" style="89" customWidth="1"/>
    <col min="1029" max="1029" width="12.140625" style="89" customWidth="1"/>
    <col min="1030" max="1037" width="11.42578125" style="89" customWidth="1"/>
    <col min="1038" max="1038" width="12.85546875" style="89" customWidth="1"/>
    <col min="1039" max="1280" width="0" style="89" hidden="1"/>
    <col min="1281" max="1281" width="11.42578125" style="89" customWidth="1"/>
    <col min="1282" max="1282" width="56.28515625" style="89" customWidth="1"/>
    <col min="1283" max="1283" width="15.7109375" style="89" customWidth="1"/>
    <col min="1284" max="1284" width="9.140625" style="89" customWidth="1"/>
    <col min="1285" max="1285" width="12.140625" style="89" customWidth="1"/>
    <col min="1286" max="1293" width="11.42578125" style="89" customWidth="1"/>
    <col min="1294" max="1294" width="12.85546875" style="89" customWidth="1"/>
    <col min="1295" max="1536" width="0" style="89" hidden="1"/>
    <col min="1537" max="1537" width="11.42578125" style="89" customWidth="1"/>
    <col min="1538" max="1538" width="56.28515625" style="89" customWidth="1"/>
    <col min="1539" max="1539" width="15.7109375" style="89" customWidth="1"/>
    <col min="1540" max="1540" width="9.140625" style="89" customWidth="1"/>
    <col min="1541" max="1541" width="12.140625" style="89" customWidth="1"/>
    <col min="1542" max="1549" width="11.42578125" style="89" customWidth="1"/>
    <col min="1550" max="1550" width="12.85546875" style="89" customWidth="1"/>
    <col min="1551" max="1792" width="0" style="89" hidden="1"/>
    <col min="1793" max="1793" width="11.42578125" style="89" customWidth="1"/>
    <col min="1794" max="1794" width="56.28515625" style="89" customWidth="1"/>
    <col min="1795" max="1795" width="15.7109375" style="89" customWidth="1"/>
    <col min="1796" max="1796" width="9.140625" style="89" customWidth="1"/>
    <col min="1797" max="1797" width="12.140625" style="89" customWidth="1"/>
    <col min="1798" max="1805" width="11.42578125" style="89" customWidth="1"/>
    <col min="1806" max="1806" width="12.85546875" style="89" customWidth="1"/>
    <col min="1807" max="2048" width="0" style="89" hidden="1"/>
    <col min="2049" max="2049" width="11.42578125" style="89" customWidth="1"/>
    <col min="2050" max="2050" width="56.28515625" style="89" customWidth="1"/>
    <col min="2051" max="2051" width="15.7109375" style="89" customWidth="1"/>
    <col min="2052" max="2052" width="9.140625" style="89" customWidth="1"/>
    <col min="2053" max="2053" width="12.140625" style="89" customWidth="1"/>
    <col min="2054" max="2061" width="11.42578125" style="89" customWidth="1"/>
    <col min="2062" max="2062" width="12.85546875" style="89" customWidth="1"/>
    <col min="2063" max="2304" width="0" style="89" hidden="1"/>
    <col min="2305" max="2305" width="11.42578125" style="89" customWidth="1"/>
    <col min="2306" max="2306" width="56.28515625" style="89" customWidth="1"/>
    <col min="2307" max="2307" width="15.7109375" style="89" customWidth="1"/>
    <col min="2308" max="2308" width="9.140625" style="89" customWidth="1"/>
    <col min="2309" max="2309" width="12.140625" style="89" customWidth="1"/>
    <col min="2310" max="2317" width="11.42578125" style="89" customWidth="1"/>
    <col min="2318" max="2318" width="12.85546875" style="89" customWidth="1"/>
    <col min="2319" max="2560" width="0" style="89" hidden="1"/>
    <col min="2561" max="2561" width="11.42578125" style="89" customWidth="1"/>
    <col min="2562" max="2562" width="56.28515625" style="89" customWidth="1"/>
    <col min="2563" max="2563" width="15.7109375" style="89" customWidth="1"/>
    <col min="2564" max="2564" width="9.140625" style="89" customWidth="1"/>
    <col min="2565" max="2565" width="12.140625" style="89" customWidth="1"/>
    <col min="2566" max="2573" width="11.42578125" style="89" customWidth="1"/>
    <col min="2574" max="2574" width="12.85546875" style="89" customWidth="1"/>
    <col min="2575" max="2816" width="0" style="89" hidden="1"/>
    <col min="2817" max="2817" width="11.42578125" style="89" customWidth="1"/>
    <col min="2818" max="2818" width="56.28515625" style="89" customWidth="1"/>
    <col min="2819" max="2819" width="15.7109375" style="89" customWidth="1"/>
    <col min="2820" max="2820" width="9.140625" style="89" customWidth="1"/>
    <col min="2821" max="2821" width="12.140625" style="89" customWidth="1"/>
    <col min="2822" max="2829" width="11.42578125" style="89" customWidth="1"/>
    <col min="2830" max="2830" width="12.85546875" style="89" customWidth="1"/>
    <col min="2831" max="3072" width="0" style="89" hidden="1"/>
    <col min="3073" max="3073" width="11.42578125" style="89" customWidth="1"/>
    <col min="3074" max="3074" width="56.28515625" style="89" customWidth="1"/>
    <col min="3075" max="3075" width="15.7109375" style="89" customWidth="1"/>
    <col min="3076" max="3076" width="9.140625" style="89" customWidth="1"/>
    <col min="3077" max="3077" width="12.140625" style="89" customWidth="1"/>
    <col min="3078" max="3085" width="11.42578125" style="89" customWidth="1"/>
    <col min="3086" max="3086" width="12.85546875" style="89" customWidth="1"/>
    <col min="3087" max="3328" width="0" style="89" hidden="1"/>
    <col min="3329" max="3329" width="11.42578125" style="89" customWidth="1"/>
    <col min="3330" max="3330" width="56.28515625" style="89" customWidth="1"/>
    <col min="3331" max="3331" width="15.7109375" style="89" customWidth="1"/>
    <col min="3332" max="3332" width="9.140625" style="89" customWidth="1"/>
    <col min="3333" max="3333" width="12.140625" style="89" customWidth="1"/>
    <col min="3334" max="3341" width="11.42578125" style="89" customWidth="1"/>
    <col min="3342" max="3342" width="12.85546875" style="89" customWidth="1"/>
    <col min="3343" max="3584" width="0" style="89" hidden="1"/>
    <col min="3585" max="3585" width="11.42578125" style="89" customWidth="1"/>
    <col min="3586" max="3586" width="56.28515625" style="89" customWidth="1"/>
    <col min="3587" max="3587" width="15.7109375" style="89" customWidth="1"/>
    <col min="3588" max="3588" width="9.140625" style="89" customWidth="1"/>
    <col min="3589" max="3589" width="12.140625" style="89" customWidth="1"/>
    <col min="3590" max="3597" width="11.42578125" style="89" customWidth="1"/>
    <col min="3598" max="3598" width="12.85546875" style="89" customWidth="1"/>
    <col min="3599" max="3840" width="0" style="89" hidden="1"/>
    <col min="3841" max="3841" width="11.42578125" style="89" customWidth="1"/>
    <col min="3842" max="3842" width="56.28515625" style="89" customWidth="1"/>
    <col min="3843" max="3843" width="15.7109375" style="89" customWidth="1"/>
    <col min="3844" max="3844" width="9.140625" style="89" customWidth="1"/>
    <col min="3845" max="3845" width="12.140625" style="89" customWidth="1"/>
    <col min="3846" max="3853" width="11.42578125" style="89" customWidth="1"/>
    <col min="3854" max="3854" width="12.85546875" style="89" customWidth="1"/>
    <col min="3855" max="4096" width="0" style="89" hidden="1"/>
    <col min="4097" max="4097" width="11.42578125" style="89" customWidth="1"/>
    <col min="4098" max="4098" width="56.28515625" style="89" customWidth="1"/>
    <col min="4099" max="4099" width="15.7109375" style="89" customWidth="1"/>
    <col min="4100" max="4100" width="9.140625" style="89" customWidth="1"/>
    <col min="4101" max="4101" width="12.140625" style="89" customWidth="1"/>
    <col min="4102" max="4109" width="11.42578125" style="89" customWidth="1"/>
    <col min="4110" max="4110" width="12.85546875" style="89" customWidth="1"/>
    <col min="4111" max="4352" width="0" style="89" hidden="1"/>
    <col min="4353" max="4353" width="11.42578125" style="89" customWidth="1"/>
    <col min="4354" max="4354" width="56.28515625" style="89" customWidth="1"/>
    <col min="4355" max="4355" width="15.7109375" style="89" customWidth="1"/>
    <col min="4356" max="4356" width="9.140625" style="89" customWidth="1"/>
    <col min="4357" max="4357" width="12.140625" style="89" customWidth="1"/>
    <col min="4358" max="4365" width="11.42578125" style="89" customWidth="1"/>
    <col min="4366" max="4366" width="12.85546875" style="89" customWidth="1"/>
    <col min="4367" max="4608" width="0" style="89" hidden="1"/>
    <col min="4609" max="4609" width="11.42578125" style="89" customWidth="1"/>
    <col min="4610" max="4610" width="56.28515625" style="89" customWidth="1"/>
    <col min="4611" max="4611" width="15.7109375" style="89" customWidth="1"/>
    <col min="4612" max="4612" width="9.140625" style="89" customWidth="1"/>
    <col min="4613" max="4613" width="12.140625" style="89" customWidth="1"/>
    <col min="4614" max="4621" width="11.42578125" style="89" customWidth="1"/>
    <col min="4622" max="4622" width="12.85546875" style="89" customWidth="1"/>
    <col min="4623" max="4864" width="0" style="89" hidden="1"/>
    <col min="4865" max="4865" width="11.42578125" style="89" customWidth="1"/>
    <col min="4866" max="4866" width="56.28515625" style="89" customWidth="1"/>
    <col min="4867" max="4867" width="15.7109375" style="89" customWidth="1"/>
    <col min="4868" max="4868" width="9.140625" style="89" customWidth="1"/>
    <col min="4869" max="4869" width="12.140625" style="89" customWidth="1"/>
    <col min="4870" max="4877" width="11.42578125" style="89" customWidth="1"/>
    <col min="4878" max="4878" width="12.85546875" style="89" customWidth="1"/>
    <col min="4879" max="5120" width="0" style="89" hidden="1"/>
    <col min="5121" max="5121" width="11.42578125" style="89" customWidth="1"/>
    <col min="5122" max="5122" width="56.28515625" style="89" customWidth="1"/>
    <col min="5123" max="5123" width="15.7109375" style="89" customWidth="1"/>
    <col min="5124" max="5124" width="9.140625" style="89" customWidth="1"/>
    <col min="5125" max="5125" width="12.140625" style="89" customWidth="1"/>
    <col min="5126" max="5133" width="11.42578125" style="89" customWidth="1"/>
    <col min="5134" max="5134" width="12.85546875" style="89" customWidth="1"/>
    <col min="5135" max="5376" width="0" style="89" hidden="1"/>
    <col min="5377" max="5377" width="11.42578125" style="89" customWidth="1"/>
    <col min="5378" max="5378" width="56.28515625" style="89" customWidth="1"/>
    <col min="5379" max="5379" width="15.7109375" style="89" customWidth="1"/>
    <col min="5380" max="5380" width="9.140625" style="89" customWidth="1"/>
    <col min="5381" max="5381" width="12.140625" style="89" customWidth="1"/>
    <col min="5382" max="5389" width="11.42578125" style="89" customWidth="1"/>
    <col min="5390" max="5390" width="12.85546875" style="89" customWidth="1"/>
    <col min="5391" max="5632" width="0" style="89" hidden="1"/>
    <col min="5633" max="5633" width="11.42578125" style="89" customWidth="1"/>
    <col min="5634" max="5634" width="56.28515625" style="89" customWidth="1"/>
    <col min="5635" max="5635" width="15.7109375" style="89" customWidth="1"/>
    <col min="5636" max="5636" width="9.140625" style="89" customWidth="1"/>
    <col min="5637" max="5637" width="12.140625" style="89" customWidth="1"/>
    <col min="5638" max="5645" width="11.42578125" style="89" customWidth="1"/>
    <col min="5646" max="5646" width="12.85546875" style="89" customWidth="1"/>
    <col min="5647" max="5888" width="0" style="89" hidden="1"/>
    <col min="5889" max="5889" width="11.42578125" style="89" customWidth="1"/>
    <col min="5890" max="5890" width="56.28515625" style="89" customWidth="1"/>
    <col min="5891" max="5891" width="15.7109375" style="89" customWidth="1"/>
    <col min="5892" max="5892" width="9.140625" style="89" customWidth="1"/>
    <col min="5893" max="5893" width="12.140625" style="89" customWidth="1"/>
    <col min="5894" max="5901" width="11.42578125" style="89" customWidth="1"/>
    <col min="5902" max="5902" width="12.85546875" style="89" customWidth="1"/>
    <col min="5903" max="6144" width="0" style="89" hidden="1"/>
    <col min="6145" max="6145" width="11.42578125" style="89" customWidth="1"/>
    <col min="6146" max="6146" width="56.28515625" style="89" customWidth="1"/>
    <col min="6147" max="6147" width="15.7109375" style="89" customWidth="1"/>
    <col min="6148" max="6148" width="9.140625" style="89" customWidth="1"/>
    <col min="6149" max="6149" width="12.140625" style="89" customWidth="1"/>
    <col min="6150" max="6157" width="11.42578125" style="89" customWidth="1"/>
    <col min="6158" max="6158" width="12.85546875" style="89" customWidth="1"/>
    <col min="6159" max="6400" width="0" style="89" hidden="1"/>
    <col min="6401" max="6401" width="11.42578125" style="89" customWidth="1"/>
    <col min="6402" max="6402" width="56.28515625" style="89" customWidth="1"/>
    <col min="6403" max="6403" width="15.7109375" style="89" customWidth="1"/>
    <col min="6404" max="6404" width="9.140625" style="89" customWidth="1"/>
    <col min="6405" max="6405" width="12.140625" style="89" customWidth="1"/>
    <col min="6406" max="6413" width="11.42578125" style="89" customWidth="1"/>
    <col min="6414" max="6414" width="12.85546875" style="89" customWidth="1"/>
    <col min="6415" max="6656" width="0" style="89" hidden="1"/>
    <col min="6657" max="6657" width="11.42578125" style="89" customWidth="1"/>
    <col min="6658" max="6658" width="56.28515625" style="89" customWidth="1"/>
    <col min="6659" max="6659" width="15.7109375" style="89" customWidth="1"/>
    <col min="6660" max="6660" width="9.140625" style="89" customWidth="1"/>
    <col min="6661" max="6661" width="12.140625" style="89" customWidth="1"/>
    <col min="6662" max="6669" width="11.42578125" style="89" customWidth="1"/>
    <col min="6670" max="6670" width="12.85546875" style="89" customWidth="1"/>
    <col min="6671" max="6912" width="0" style="89" hidden="1"/>
    <col min="6913" max="6913" width="11.42578125" style="89" customWidth="1"/>
    <col min="6914" max="6914" width="56.28515625" style="89" customWidth="1"/>
    <col min="6915" max="6915" width="15.7109375" style="89" customWidth="1"/>
    <col min="6916" max="6916" width="9.140625" style="89" customWidth="1"/>
    <col min="6917" max="6917" width="12.140625" style="89" customWidth="1"/>
    <col min="6918" max="6925" width="11.42578125" style="89" customWidth="1"/>
    <col min="6926" max="6926" width="12.85546875" style="89" customWidth="1"/>
    <col min="6927" max="7168" width="0" style="89" hidden="1"/>
    <col min="7169" max="7169" width="11.42578125" style="89" customWidth="1"/>
    <col min="7170" max="7170" width="56.28515625" style="89" customWidth="1"/>
    <col min="7171" max="7171" width="15.7109375" style="89" customWidth="1"/>
    <col min="7172" max="7172" width="9.140625" style="89" customWidth="1"/>
    <col min="7173" max="7173" width="12.140625" style="89" customWidth="1"/>
    <col min="7174" max="7181" width="11.42578125" style="89" customWidth="1"/>
    <col min="7182" max="7182" width="12.85546875" style="89" customWidth="1"/>
    <col min="7183" max="7424" width="0" style="89" hidden="1"/>
    <col min="7425" max="7425" width="11.42578125" style="89" customWidth="1"/>
    <col min="7426" max="7426" width="56.28515625" style="89" customWidth="1"/>
    <col min="7427" max="7427" width="15.7109375" style="89" customWidth="1"/>
    <col min="7428" max="7428" width="9.140625" style="89" customWidth="1"/>
    <col min="7429" max="7429" width="12.140625" style="89" customWidth="1"/>
    <col min="7430" max="7437" width="11.42578125" style="89" customWidth="1"/>
    <col min="7438" max="7438" width="12.85546875" style="89" customWidth="1"/>
    <col min="7439" max="7680" width="0" style="89" hidden="1"/>
    <col min="7681" max="7681" width="11.42578125" style="89" customWidth="1"/>
    <col min="7682" max="7682" width="56.28515625" style="89" customWidth="1"/>
    <col min="7683" max="7683" width="15.7109375" style="89" customWidth="1"/>
    <col min="7684" max="7684" width="9.140625" style="89" customWidth="1"/>
    <col min="7685" max="7685" width="12.140625" style="89" customWidth="1"/>
    <col min="7686" max="7693" width="11.42578125" style="89" customWidth="1"/>
    <col min="7694" max="7694" width="12.85546875" style="89" customWidth="1"/>
    <col min="7695" max="7936" width="0" style="89" hidden="1"/>
    <col min="7937" max="7937" width="11.42578125" style="89" customWidth="1"/>
    <col min="7938" max="7938" width="56.28515625" style="89" customWidth="1"/>
    <col min="7939" max="7939" width="15.7109375" style="89" customWidth="1"/>
    <col min="7940" max="7940" width="9.140625" style="89" customWidth="1"/>
    <col min="7941" max="7941" width="12.140625" style="89" customWidth="1"/>
    <col min="7942" max="7949" width="11.42578125" style="89" customWidth="1"/>
    <col min="7950" max="7950" width="12.85546875" style="89" customWidth="1"/>
    <col min="7951" max="8192" width="0" style="89" hidden="1"/>
    <col min="8193" max="8193" width="11.42578125" style="89" customWidth="1"/>
    <col min="8194" max="8194" width="56.28515625" style="89" customWidth="1"/>
    <col min="8195" max="8195" width="15.7109375" style="89" customWidth="1"/>
    <col min="8196" max="8196" width="9.140625" style="89" customWidth="1"/>
    <col min="8197" max="8197" width="12.140625" style="89" customWidth="1"/>
    <col min="8198" max="8205" width="11.42578125" style="89" customWidth="1"/>
    <col min="8206" max="8206" width="12.85546875" style="89" customWidth="1"/>
    <col min="8207" max="8448" width="0" style="89" hidden="1"/>
    <col min="8449" max="8449" width="11.42578125" style="89" customWidth="1"/>
    <col min="8450" max="8450" width="56.28515625" style="89" customWidth="1"/>
    <col min="8451" max="8451" width="15.7109375" style="89" customWidth="1"/>
    <col min="8452" max="8452" width="9.140625" style="89" customWidth="1"/>
    <col min="8453" max="8453" width="12.140625" style="89" customWidth="1"/>
    <col min="8454" max="8461" width="11.42578125" style="89" customWidth="1"/>
    <col min="8462" max="8462" width="12.85546875" style="89" customWidth="1"/>
    <col min="8463" max="8704" width="0" style="89" hidden="1"/>
    <col min="8705" max="8705" width="11.42578125" style="89" customWidth="1"/>
    <col min="8706" max="8706" width="56.28515625" style="89" customWidth="1"/>
    <col min="8707" max="8707" width="15.7109375" style="89" customWidth="1"/>
    <col min="8708" max="8708" width="9.140625" style="89" customWidth="1"/>
    <col min="8709" max="8709" width="12.140625" style="89" customWidth="1"/>
    <col min="8710" max="8717" width="11.42578125" style="89" customWidth="1"/>
    <col min="8718" max="8718" width="12.85546875" style="89" customWidth="1"/>
    <col min="8719" max="8960" width="0" style="89" hidden="1"/>
    <col min="8961" max="8961" width="11.42578125" style="89" customWidth="1"/>
    <col min="8962" max="8962" width="56.28515625" style="89" customWidth="1"/>
    <col min="8963" max="8963" width="15.7109375" style="89" customWidth="1"/>
    <col min="8964" max="8964" width="9.140625" style="89" customWidth="1"/>
    <col min="8965" max="8965" width="12.140625" style="89" customWidth="1"/>
    <col min="8966" max="8973" width="11.42578125" style="89" customWidth="1"/>
    <col min="8974" max="8974" width="12.85546875" style="89" customWidth="1"/>
    <col min="8975" max="9216" width="0" style="89" hidden="1"/>
    <col min="9217" max="9217" width="11.42578125" style="89" customWidth="1"/>
    <col min="9218" max="9218" width="56.28515625" style="89" customWidth="1"/>
    <col min="9219" max="9219" width="15.7109375" style="89" customWidth="1"/>
    <col min="9220" max="9220" width="9.140625" style="89" customWidth="1"/>
    <col min="9221" max="9221" width="12.140625" style="89" customWidth="1"/>
    <col min="9222" max="9229" width="11.42578125" style="89" customWidth="1"/>
    <col min="9230" max="9230" width="12.85546875" style="89" customWidth="1"/>
    <col min="9231" max="9472" width="0" style="89" hidden="1"/>
    <col min="9473" max="9473" width="11.42578125" style="89" customWidth="1"/>
    <col min="9474" max="9474" width="56.28515625" style="89" customWidth="1"/>
    <col min="9475" max="9475" width="15.7109375" style="89" customWidth="1"/>
    <col min="9476" max="9476" width="9.140625" style="89" customWidth="1"/>
    <col min="9477" max="9477" width="12.140625" style="89" customWidth="1"/>
    <col min="9478" max="9485" width="11.42578125" style="89" customWidth="1"/>
    <col min="9486" max="9486" width="12.85546875" style="89" customWidth="1"/>
    <col min="9487" max="9728" width="0" style="89" hidden="1"/>
    <col min="9729" max="9729" width="11.42578125" style="89" customWidth="1"/>
    <col min="9730" max="9730" width="56.28515625" style="89" customWidth="1"/>
    <col min="9731" max="9731" width="15.7109375" style="89" customWidth="1"/>
    <col min="9732" max="9732" width="9.140625" style="89" customWidth="1"/>
    <col min="9733" max="9733" width="12.140625" style="89" customWidth="1"/>
    <col min="9734" max="9741" width="11.42578125" style="89" customWidth="1"/>
    <col min="9742" max="9742" width="12.85546875" style="89" customWidth="1"/>
    <col min="9743" max="9984" width="0" style="89" hidden="1"/>
    <col min="9985" max="9985" width="11.42578125" style="89" customWidth="1"/>
    <col min="9986" max="9986" width="56.28515625" style="89" customWidth="1"/>
    <col min="9987" max="9987" width="15.7109375" style="89" customWidth="1"/>
    <col min="9988" max="9988" width="9.140625" style="89" customWidth="1"/>
    <col min="9989" max="9989" width="12.140625" style="89" customWidth="1"/>
    <col min="9990" max="9997" width="11.42578125" style="89" customWidth="1"/>
    <col min="9998" max="9998" width="12.85546875" style="89" customWidth="1"/>
    <col min="9999" max="10240" width="0" style="89" hidden="1"/>
    <col min="10241" max="10241" width="11.42578125" style="89" customWidth="1"/>
    <col min="10242" max="10242" width="56.28515625" style="89" customWidth="1"/>
    <col min="10243" max="10243" width="15.7109375" style="89" customWidth="1"/>
    <col min="10244" max="10244" width="9.140625" style="89" customWidth="1"/>
    <col min="10245" max="10245" width="12.140625" style="89" customWidth="1"/>
    <col min="10246" max="10253" width="11.42578125" style="89" customWidth="1"/>
    <col min="10254" max="10254" width="12.85546875" style="89" customWidth="1"/>
    <col min="10255" max="10496" width="0" style="89" hidden="1"/>
    <col min="10497" max="10497" width="11.42578125" style="89" customWidth="1"/>
    <col min="10498" max="10498" width="56.28515625" style="89" customWidth="1"/>
    <col min="10499" max="10499" width="15.7109375" style="89" customWidth="1"/>
    <col min="10500" max="10500" width="9.140625" style="89" customWidth="1"/>
    <col min="10501" max="10501" width="12.140625" style="89" customWidth="1"/>
    <col min="10502" max="10509" width="11.42578125" style="89" customWidth="1"/>
    <col min="10510" max="10510" width="12.85546875" style="89" customWidth="1"/>
    <col min="10511" max="10752" width="0" style="89" hidden="1"/>
    <col min="10753" max="10753" width="11.42578125" style="89" customWidth="1"/>
    <col min="10754" max="10754" width="56.28515625" style="89" customWidth="1"/>
    <col min="10755" max="10755" width="15.7109375" style="89" customWidth="1"/>
    <col min="10756" max="10756" width="9.140625" style="89" customWidth="1"/>
    <col min="10757" max="10757" width="12.140625" style="89" customWidth="1"/>
    <col min="10758" max="10765" width="11.42578125" style="89" customWidth="1"/>
    <col min="10766" max="10766" width="12.85546875" style="89" customWidth="1"/>
    <col min="10767" max="11008" width="0" style="89" hidden="1"/>
    <col min="11009" max="11009" width="11.42578125" style="89" customWidth="1"/>
    <col min="11010" max="11010" width="56.28515625" style="89" customWidth="1"/>
    <col min="11011" max="11011" width="15.7109375" style="89" customWidth="1"/>
    <col min="11012" max="11012" width="9.140625" style="89" customWidth="1"/>
    <col min="11013" max="11013" width="12.140625" style="89" customWidth="1"/>
    <col min="11014" max="11021" width="11.42578125" style="89" customWidth="1"/>
    <col min="11022" max="11022" width="12.85546875" style="89" customWidth="1"/>
    <col min="11023" max="11264" width="0" style="89" hidden="1"/>
    <col min="11265" max="11265" width="11.42578125" style="89" customWidth="1"/>
    <col min="11266" max="11266" width="56.28515625" style="89" customWidth="1"/>
    <col min="11267" max="11267" width="15.7109375" style="89" customWidth="1"/>
    <col min="11268" max="11268" width="9.140625" style="89" customWidth="1"/>
    <col min="11269" max="11269" width="12.140625" style="89" customWidth="1"/>
    <col min="11270" max="11277" width="11.42578125" style="89" customWidth="1"/>
    <col min="11278" max="11278" width="12.85546875" style="89" customWidth="1"/>
    <col min="11279" max="11520" width="0" style="89" hidden="1"/>
    <col min="11521" max="11521" width="11.42578125" style="89" customWidth="1"/>
    <col min="11522" max="11522" width="56.28515625" style="89" customWidth="1"/>
    <col min="11523" max="11523" width="15.7109375" style="89" customWidth="1"/>
    <col min="11524" max="11524" width="9.140625" style="89" customWidth="1"/>
    <col min="11525" max="11525" width="12.140625" style="89" customWidth="1"/>
    <col min="11526" max="11533" width="11.42578125" style="89" customWidth="1"/>
    <col min="11534" max="11534" width="12.85546875" style="89" customWidth="1"/>
    <col min="11535" max="11776" width="0" style="89" hidden="1"/>
    <col min="11777" max="11777" width="11.42578125" style="89" customWidth="1"/>
    <col min="11778" max="11778" width="56.28515625" style="89" customWidth="1"/>
    <col min="11779" max="11779" width="15.7109375" style="89" customWidth="1"/>
    <col min="11780" max="11780" width="9.140625" style="89" customWidth="1"/>
    <col min="11781" max="11781" width="12.140625" style="89" customWidth="1"/>
    <col min="11782" max="11789" width="11.42578125" style="89" customWidth="1"/>
    <col min="11790" max="11790" width="12.85546875" style="89" customWidth="1"/>
    <col min="11791" max="12032" width="0" style="89" hidden="1"/>
    <col min="12033" max="12033" width="11.42578125" style="89" customWidth="1"/>
    <col min="12034" max="12034" width="56.28515625" style="89" customWidth="1"/>
    <col min="12035" max="12035" width="15.7109375" style="89" customWidth="1"/>
    <col min="12036" max="12036" width="9.140625" style="89" customWidth="1"/>
    <col min="12037" max="12037" width="12.140625" style="89" customWidth="1"/>
    <col min="12038" max="12045" width="11.42578125" style="89" customWidth="1"/>
    <col min="12046" max="12046" width="12.85546875" style="89" customWidth="1"/>
    <col min="12047" max="12288" width="0" style="89" hidden="1"/>
    <col min="12289" max="12289" width="11.42578125" style="89" customWidth="1"/>
    <col min="12290" max="12290" width="56.28515625" style="89" customWidth="1"/>
    <col min="12291" max="12291" width="15.7109375" style="89" customWidth="1"/>
    <col min="12292" max="12292" width="9.140625" style="89" customWidth="1"/>
    <col min="12293" max="12293" width="12.140625" style="89" customWidth="1"/>
    <col min="12294" max="12301" width="11.42578125" style="89" customWidth="1"/>
    <col min="12302" max="12302" width="12.85546875" style="89" customWidth="1"/>
    <col min="12303" max="12544" width="0" style="89" hidden="1"/>
    <col min="12545" max="12545" width="11.42578125" style="89" customWidth="1"/>
    <col min="12546" max="12546" width="56.28515625" style="89" customWidth="1"/>
    <col min="12547" max="12547" width="15.7109375" style="89" customWidth="1"/>
    <col min="12548" max="12548" width="9.140625" style="89" customWidth="1"/>
    <col min="12549" max="12549" width="12.140625" style="89" customWidth="1"/>
    <col min="12550" max="12557" width="11.42578125" style="89" customWidth="1"/>
    <col min="12558" max="12558" width="12.85546875" style="89" customWidth="1"/>
    <col min="12559" max="12800" width="0" style="89" hidden="1"/>
    <col min="12801" max="12801" width="11.42578125" style="89" customWidth="1"/>
    <col min="12802" max="12802" width="56.28515625" style="89" customWidth="1"/>
    <col min="12803" max="12803" width="15.7109375" style="89" customWidth="1"/>
    <col min="12804" max="12804" width="9.140625" style="89" customWidth="1"/>
    <col min="12805" max="12805" width="12.140625" style="89" customWidth="1"/>
    <col min="12806" max="12813" width="11.42578125" style="89" customWidth="1"/>
    <col min="12814" max="12814" width="12.85546875" style="89" customWidth="1"/>
    <col min="12815" max="13056" width="0" style="89" hidden="1"/>
    <col min="13057" max="13057" width="11.42578125" style="89" customWidth="1"/>
    <col min="13058" max="13058" width="56.28515625" style="89" customWidth="1"/>
    <col min="13059" max="13059" width="15.7109375" style="89" customWidth="1"/>
    <col min="13060" max="13060" width="9.140625" style="89" customWidth="1"/>
    <col min="13061" max="13061" width="12.140625" style="89" customWidth="1"/>
    <col min="13062" max="13069" width="11.42578125" style="89" customWidth="1"/>
    <col min="13070" max="13070" width="12.85546875" style="89" customWidth="1"/>
    <col min="13071" max="13312" width="0" style="89" hidden="1"/>
    <col min="13313" max="13313" width="11.42578125" style="89" customWidth="1"/>
    <col min="13314" max="13314" width="56.28515625" style="89" customWidth="1"/>
    <col min="13315" max="13315" width="15.7109375" style="89" customWidth="1"/>
    <col min="13316" max="13316" width="9.140625" style="89" customWidth="1"/>
    <col min="13317" max="13317" width="12.140625" style="89" customWidth="1"/>
    <col min="13318" max="13325" width="11.42578125" style="89" customWidth="1"/>
    <col min="13326" max="13326" width="12.85546875" style="89" customWidth="1"/>
    <col min="13327" max="13568" width="0" style="89" hidden="1"/>
    <col min="13569" max="13569" width="11.42578125" style="89" customWidth="1"/>
    <col min="13570" max="13570" width="56.28515625" style="89" customWidth="1"/>
    <col min="13571" max="13571" width="15.7109375" style="89" customWidth="1"/>
    <col min="13572" max="13572" width="9.140625" style="89" customWidth="1"/>
    <col min="13573" max="13573" width="12.140625" style="89" customWidth="1"/>
    <col min="13574" max="13581" width="11.42578125" style="89" customWidth="1"/>
    <col min="13582" max="13582" width="12.85546875" style="89" customWidth="1"/>
    <col min="13583" max="13824" width="0" style="89" hidden="1"/>
    <col min="13825" max="13825" width="11.42578125" style="89" customWidth="1"/>
    <col min="13826" max="13826" width="56.28515625" style="89" customWidth="1"/>
    <col min="13827" max="13827" width="15.7109375" style="89" customWidth="1"/>
    <col min="13828" max="13828" width="9.140625" style="89" customWidth="1"/>
    <col min="13829" max="13829" width="12.140625" style="89" customWidth="1"/>
    <col min="13830" max="13837" width="11.42578125" style="89" customWidth="1"/>
    <col min="13838" max="13838" width="12.85546875" style="89" customWidth="1"/>
    <col min="13839" max="14080" width="0" style="89" hidden="1"/>
    <col min="14081" max="14081" width="11.42578125" style="89" customWidth="1"/>
    <col min="14082" max="14082" width="56.28515625" style="89" customWidth="1"/>
    <col min="14083" max="14083" width="15.7109375" style="89" customWidth="1"/>
    <col min="14084" max="14084" width="9.140625" style="89" customWidth="1"/>
    <col min="14085" max="14085" width="12.140625" style="89" customWidth="1"/>
    <col min="14086" max="14093" width="11.42578125" style="89" customWidth="1"/>
    <col min="14094" max="14094" width="12.85546875" style="89" customWidth="1"/>
    <col min="14095" max="14336" width="0" style="89" hidden="1"/>
    <col min="14337" max="14337" width="11.42578125" style="89" customWidth="1"/>
    <col min="14338" max="14338" width="56.28515625" style="89" customWidth="1"/>
    <col min="14339" max="14339" width="15.7109375" style="89" customWidth="1"/>
    <col min="14340" max="14340" width="9.140625" style="89" customWidth="1"/>
    <col min="14341" max="14341" width="12.140625" style="89" customWidth="1"/>
    <col min="14342" max="14349" width="11.42578125" style="89" customWidth="1"/>
    <col min="14350" max="14350" width="12.85546875" style="89" customWidth="1"/>
    <col min="14351" max="14592" width="0" style="89" hidden="1"/>
    <col min="14593" max="14593" width="11.42578125" style="89" customWidth="1"/>
    <col min="14594" max="14594" width="56.28515625" style="89" customWidth="1"/>
    <col min="14595" max="14595" width="15.7109375" style="89" customWidth="1"/>
    <col min="14596" max="14596" width="9.140625" style="89" customWidth="1"/>
    <col min="14597" max="14597" width="12.140625" style="89" customWidth="1"/>
    <col min="14598" max="14605" width="11.42578125" style="89" customWidth="1"/>
    <col min="14606" max="14606" width="12.85546875" style="89" customWidth="1"/>
    <col min="14607" max="14848" width="0" style="89" hidden="1"/>
    <col min="14849" max="14849" width="11.42578125" style="89" customWidth="1"/>
    <col min="14850" max="14850" width="56.28515625" style="89" customWidth="1"/>
    <col min="14851" max="14851" width="15.7109375" style="89" customWidth="1"/>
    <col min="14852" max="14852" width="9.140625" style="89" customWidth="1"/>
    <col min="14853" max="14853" width="12.140625" style="89" customWidth="1"/>
    <col min="14854" max="14861" width="11.42578125" style="89" customWidth="1"/>
    <col min="14862" max="14862" width="12.85546875" style="89" customWidth="1"/>
    <col min="14863" max="15104" width="0" style="89" hidden="1"/>
    <col min="15105" max="15105" width="11.42578125" style="89" customWidth="1"/>
    <col min="15106" max="15106" width="56.28515625" style="89" customWidth="1"/>
    <col min="15107" max="15107" width="15.7109375" style="89" customWidth="1"/>
    <col min="15108" max="15108" width="9.140625" style="89" customWidth="1"/>
    <col min="15109" max="15109" width="12.140625" style="89" customWidth="1"/>
    <col min="15110" max="15117" width="11.42578125" style="89" customWidth="1"/>
    <col min="15118" max="15118" width="12.85546875" style="89" customWidth="1"/>
    <col min="15119" max="15360" width="0" style="89" hidden="1"/>
    <col min="15361" max="15361" width="11.42578125" style="89" customWidth="1"/>
    <col min="15362" max="15362" width="56.28515625" style="89" customWidth="1"/>
    <col min="15363" max="15363" width="15.7109375" style="89" customWidth="1"/>
    <col min="15364" max="15364" width="9.140625" style="89" customWidth="1"/>
    <col min="15365" max="15365" width="12.140625" style="89" customWidth="1"/>
    <col min="15366" max="15373" width="11.42578125" style="89" customWidth="1"/>
    <col min="15374" max="15374" width="12.85546875" style="89" customWidth="1"/>
    <col min="15375" max="15616" width="0" style="89" hidden="1"/>
    <col min="15617" max="15617" width="11.42578125" style="89" customWidth="1"/>
    <col min="15618" max="15618" width="56.28515625" style="89" customWidth="1"/>
    <col min="15619" max="15619" width="15.7109375" style="89" customWidth="1"/>
    <col min="15620" max="15620" width="9.140625" style="89" customWidth="1"/>
    <col min="15621" max="15621" width="12.140625" style="89" customWidth="1"/>
    <col min="15622" max="15629" width="11.42578125" style="89" customWidth="1"/>
    <col min="15630" max="15630" width="12.85546875" style="89" customWidth="1"/>
    <col min="15631" max="15872" width="0" style="89" hidden="1"/>
    <col min="15873" max="15873" width="11.42578125" style="89" customWidth="1"/>
    <col min="15874" max="15874" width="56.28515625" style="89" customWidth="1"/>
    <col min="15875" max="15875" width="15.7109375" style="89" customWidth="1"/>
    <col min="15876" max="15876" width="9.140625" style="89" customWidth="1"/>
    <col min="15877" max="15877" width="12.140625" style="89" customWidth="1"/>
    <col min="15878" max="15885" width="11.42578125" style="89" customWidth="1"/>
    <col min="15886" max="15886" width="12.85546875" style="89" customWidth="1"/>
    <col min="15887" max="16128" width="0" style="89" hidden="1"/>
    <col min="16129" max="16129" width="11.42578125" style="89" customWidth="1"/>
    <col min="16130" max="16130" width="56.28515625" style="89" customWidth="1"/>
    <col min="16131" max="16131" width="15.7109375" style="89" customWidth="1"/>
    <col min="16132" max="16132" width="9.140625" style="89" customWidth="1"/>
    <col min="16133" max="16133" width="12.140625" style="89" customWidth="1"/>
    <col min="16134" max="16141" width="11.42578125" style="89" customWidth="1"/>
    <col min="16142" max="16142" width="12.85546875" style="89" customWidth="1"/>
    <col min="16143" max="16384" width="0" style="89" hidden="1"/>
  </cols>
  <sheetData>
    <row r="1" spans="1:14">
      <c r="A1" s="88"/>
      <c r="B1" s="88"/>
      <c r="C1" s="88"/>
      <c r="D1" s="88"/>
      <c r="E1" s="88"/>
      <c r="F1" s="88"/>
      <c r="G1" s="88"/>
      <c r="H1" s="88"/>
      <c r="I1" s="88"/>
      <c r="J1" s="88"/>
      <c r="K1" s="88"/>
      <c r="L1" s="88"/>
      <c r="M1" s="88"/>
      <c r="N1" s="88"/>
    </row>
    <row r="2" spans="1:14">
      <c r="A2" s="88"/>
      <c r="B2" s="88"/>
      <c r="C2" s="88"/>
      <c r="D2" s="88"/>
      <c r="E2" s="88"/>
      <c r="F2" s="88"/>
      <c r="G2" s="88"/>
      <c r="H2" s="88"/>
      <c r="I2" s="88"/>
      <c r="J2" s="88"/>
      <c r="K2" s="88"/>
      <c r="L2" s="88"/>
      <c r="M2" s="88"/>
      <c r="N2" s="88"/>
    </row>
    <row r="3" spans="1:14">
      <c r="A3" s="88"/>
      <c r="B3" s="88"/>
      <c r="C3" s="88"/>
      <c r="D3" s="88"/>
      <c r="E3" s="88"/>
      <c r="F3" s="88"/>
      <c r="G3" s="88"/>
      <c r="H3" s="88"/>
      <c r="I3" s="88"/>
      <c r="J3" s="88"/>
      <c r="K3" s="88"/>
      <c r="L3" s="88"/>
      <c r="M3" s="88"/>
      <c r="N3" s="88"/>
    </row>
    <row r="4" spans="1:14">
      <c r="A4" s="88"/>
      <c r="B4" s="88"/>
      <c r="C4" s="88"/>
      <c r="D4" s="88"/>
      <c r="E4" s="88"/>
      <c r="F4" s="88"/>
      <c r="G4" s="88"/>
      <c r="H4" s="88"/>
      <c r="I4" s="88"/>
      <c r="J4" s="88"/>
      <c r="K4" s="88"/>
      <c r="L4" s="88"/>
      <c r="M4" s="88"/>
      <c r="N4" s="88"/>
    </row>
    <row r="5" spans="1:14">
      <c r="A5" s="88"/>
      <c r="B5" s="88"/>
      <c r="C5" s="88"/>
      <c r="D5" s="88"/>
      <c r="E5" s="88"/>
      <c r="F5" s="88"/>
      <c r="G5" s="88"/>
      <c r="H5" s="88"/>
      <c r="I5" s="88"/>
      <c r="J5" s="88"/>
      <c r="K5" s="88"/>
      <c r="L5" s="88"/>
      <c r="M5" s="88"/>
      <c r="N5" s="88"/>
    </row>
    <row r="6" spans="1:14">
      <c r="A6" s="88"/>
      <c r="B6" s="88"/>
      <c r="C6" s="88"/>
      <c r="D6" s="88"/>
      <c r="E6" s="88"/>
      <c r="F6" s="88"/>
      <c r="G6" s="88"/>
      <c r="H6" s="88"/>
      <c r="I6" s="88"/>
      <c r="J6" s="88"/>
      <c r="K6" s="88"/>
      <c r="L6" s="88"/>
      <c r="M6" s="88"/>
      <c r="N6" s="88"/>
    </row>
    <row r="7" spans="1:14" ht="20.25">
      <c r="A7" s="90" t="str">
        <f>"MAPA    DE    RIESGOS    INSTITUCIONAL    "&amp;'Información General'!D15</f>
        <v>MAPA    DE    RIESGOS    INSTITUCIONAL    2024</v>
      </c>
      <c r="B7" s="91"/>
      <c r="C7" s="91"/>
      <c r="D7" s="91"/>
      <c r="E7" s="91"/>
      <c r="F7" s="91"/>
      <c r="G7" s="91"/>
      <c r="H7" s="91"/>
      <c r="I7" s="91"/>
      <c r="J7" s="91"/>
      <c r="K7" s="91"/>
      <c r="L7" s="91"/>
      <c r="M7" s="91"/>
      <c r="N7" s="91"/>
    </row>
    <row r="8" spans="1:14" s="92" customFormat="1" ht="12.75" customHeight="1">
      <c r="I8" s="93"/>
      <c r="K8" s="94"/>
      <c r="L8" s="94"/>
      <c r="N8" s="94"/>
    </row>
    <row r="9" spans="1:14" s="92" customFormat="1" ht="22.5" customHeight="1">
      <c r="A9" s="95"/>
      <c r="B9" s="96" t="s">
        <v>848</v>
      </c>
      <c r="C9" s="96"/>
      <c r="D9" s="97" t="str">
        <f>IF(+Matriz_V8!C20&lt;&gt;"",+Matriz_V8!C20,"")</f>
        <v>11 Educación Pública</v>
      </c>
      <c r="E9" s="98"/>
      <c r="F9" s="98"/>
      <c r="G9" s="99"/>
      <c r="H9" s="99"/>
      <c r="I9" s="100"/>
      <c r="K9" s="94"/>
      <c r="N9" s="94"/>
    </row>
    <row r="10" spans="1:14" s="92" customFormat="1" ht="7.5" customHeight="1">
      <c r="B10" s="19"/>
      <c r="C10" s="19"/>
      <c r="D10" s="19"/>
      <c r="E10" s="19"/>
      <c r="F10" s="19"/>
      <c r="I10" s="101"/>
      <c r="K10" s="94"/>
      <c r="L10" s="94"/>
      <c r="N10" s="94"/>
    </row>
    <row r="11" spans="1:14" s="92" customFormat="1" ht="21" customHeight="1">
      <c r="A11" s="102"/>
      <c r="B11" s="96" t="s">
        <v>849</v>
      </c>
      <c r="C11" s="96"/>
      <c r="D11" s="97" t="str">
        <f>IF(+Matriz_V8!C22&lt;&gt;"",+Matriz_V8!C22,"")</f>
        <v>Instituto Duranguense de Educación para Adultos</v>
      </c>
      <c r="E11" s="103"/>
      <c r="F11" s="103"/>
      <c r="I11" s="104"/>
      <c r="K11" s="94"/>
      <c r="N11" s="94"/>
    </row>
    <row r="12" spans="1:14" ht="9" customHeight="1" thickBot="1"/>
    <row r="13" spans="1:14" ht="39" thickTop="1">
      <c r="A13" s="333" t="s">
        <v>184</v>
      </c>
      <c r="B13" s="335" t="s">
        <v>187</v>
      </c>
      <c r="C13" s="335" t="s">
        <v>189</v>
      </c>
      <c r="D13" s="105" t="s">
        <v>850</v>
      </c>
      <c r="E13" s="106"/>
    </row>
    <row r="14" spans="1:14" ht="18.75" customHeight="1">
      <c r="A14" s="334"/>
      <c r="B14" s="336"/>
      <c r="C14" s="337"/>
      <c r="D14" s="107" t="s">
        <v>197</v>
      </c>
      <c r="E14" s="108"/>
    </row>
    <row r="15" spans="1:14" ht="33" customHeight="1" thickBot="1">
      <c r="A15" s="334"/>
      <c r="B15" s="336"/>
      <c r="C15" s="338"/>
      <c r="D15" s="109" t="s">
        <v>851</v>
      </c>
      <c r="E15" s="110" t="s">
        <v>852</v>
      </c>
    </row>
    <row r="16" spans="1:14" s="116" customFormat="1" ht="31.5" customHeight="1">
      <c r="A16" s="111" t="str">
        <f>IF(+Matriz_V8!A28&lt;&gt;"",+Matriz_V8!A28,"")</f>
        <v>2024_1</v>
      </c>
      <c r="B16" s="112" t="str">
        <f>IF(+Matriz_V8!E28&lt;&gt;"",+Matriz_V8!E28,"")</f>
        <v>Servicios Educativos otorgados de baja calidad</v>
      </c>
      <c r="C16" s="113" t="str">
        <f>IF(Matriz_V8!G28="","",Matriz_V8!G28)</f>
        <v>De servicios</v>
      </c>
      <c r="D16" s="114">
        <f>+Matriz_V8!AF28</f>
        <v>3</v>
      </c>
      <c r="E16" s="115">
        <f>+Matriz_V8!AG28</f>
        <v>2</v>
      </c>
    </row>
    <row r="17" spans="1:14" ht="31.5" customHeight="1">
      <c r="A17" s="117" t="str">
        <f>IF(+Matriz_V8!A53&lt;&gt;"",+Matriz_V8!A53,"")</f>
        <v>2024_2</v>
      </c>
      <c r="B17" s="118" t="str">
        <f>IF(+Matriz_V8!E53&lt;&gt;"",+Matriz_V8!E53,"")</f>
        <v>Servicios de Inscripción, Acreditación y Certificación otorgados de forma deficiente</v>
      </c>
      <c r="C17" s="119" t="str">
        <f>IF(Matriz_V8!G53="","",Matriz_V8!G53)</f>
        <v>De servicios</v>
      </c>
      <c r="D17" s="120">
        <f>+Matriz_V8!AF53</f>
        <v>2</v>
      </c>
      <c r="E17" s="121">
        <f>+Matriz_V8!AG53</f>
        <v>3</v>
      </c>
    </row>
    <row r="18" spans="1:14" ht="31.5" customHeight="1">
      <c r="A18" s="122" t="str">
        <f>IF(+Matriz_V8!A78&lt;&gt;"",+Matriz_V8!A78,"")</f>
        <v>2024_3</v>
      </c>
      <c r="B18" s="123" t="str">
        <f>IF(+Matriz_V8!E78&lt;&gt;"",+Matriz_V8!E78,"")</f>
        <v>Proceso de Inscripción, Acreditación y Certificación con baja calidad</v>
      </c>
      <c r="C18" s="124" t="str">
        <f>IF(Matriz_V8!G78="","",Matriz_V8!G78)</f>
        <v>De servicios</v>
      </c>
      <c r="D18" s="125">
        <f>+Matriz_V8!AF78</f>
        <v>2</v>
      </c>
      <c r="E18" s="126">
        <f>+Matriz_V8!AG78</f>
        <v>2</v>
      </c>
    </row>
    <row r="19" spans="1:14" ht="31.5" customHeight="1">
      <c r="A19" s="127" t="str">
        <f>IF(+Matriz_V8!A103&lt;&gt;"",+Matriz_V8!A103,"")</f>
        <v>2024_4</v>
      </c>
      <c r="B19" s="118" t="str">
        <f>IF(+Matriz_V8!E103&lt;&gt;"",+Matriz_V8!E103,"")</f>
        <v>Ofrecer información y servicios de Educación Basica y de Capacirtación para el trabajo en las Plazas Comunitarias de forma deficiente.</v>
      </c>
      <c r="C19" s="119" t="str">
        <f>IF(Matriz_V8!G103="","",Matriz_V8!G103)</f>
        <v>De servicios</v>
      </c>
      <c r="D19" s="120">
        <f>+Matriz_V8!AF103</f>
        <v>4</v>
      </c>
      <c r="E19" s="121">
        <f>+Matriz_V8!AG103</f>
        <v>4</v>
      </c>
    </row>
    <row r="20" spans="1:14" ht="31.5" customHeight="1">
      <c r="A20" s="122" t="str">
        <f>IF(+Matriz_V8!A128&lt;&gt;"",+Matriz_V8!A128,"")</f>
        <v>2024_5</v>
      </c>
      <c r="B20" s="123" t="str">
        <f>IF(+Matriz_V8!E128&lt;&gt;"",+Matriz_V8!E128,"")</f>
        <v>Servicios de alfabetización, educación básica de primaria y secundaria otorgados de baja calidad.</v>
      </c>
      <c r="C20" s="124" t="str">
        <f>IF(Matriz_V8!G128="","",Matriz_V8!G128)</f>
        <v>De servicios</v>
      </c>
      <c r="D20" s="125">
        <f>+Matriz_V8!AF128</f>
        <v>3</v>
      </c>
      <c r="E20" s="126">
        <f>+Matriz_V8!AG128</f>
        <v>2</v>
      </c>
    </row>
    <row r="21" spans="1:14" ht="31.5" customHeight="1">
      <c r="A21" s="127" t="str">
        <f>IF(+Matriz_V8!A153&lt;&gt;"",+Matriz_V8!A153,"")</f>
        <v>2024_6</v>
      </c>
      <c r="B21" s="118" t="str">
        <f>IF(+Matriz_V8!E153&lt;&gt;"",+Matriz_V8!E153,"")</f>
        <v>Programa Anual ejecutado de manera deficiente</v>
      </c>
      <c r="C21" s="119" t="str">
        <f>IF(Matriz_V8!G153="","",Matriz_V8!G153)</f>
        <v>Sustantivo</v>
      </c>
      <c r="D21" s="120">
        <f>+Matriz_V8!AF153</f>
        <v>4</v>
      </c>
      <c r="E21" s="121">
        <f>+Matriz_V8!AG153</f>
        <v>2</v>
      </c>
    </row>
    <row r="22" spans="1:14" ht="31.5" customHeight="1">
      <c r="A22" s="122" t="str">
        <f>IF(+Matriz_V8!A178&lt;&gt;"",+Matriz_V8!A178,"")</f>
        <v>2024_7</v>
      </c>
      <c r="B22" s="123" t="str">
        <f>IF(+Matriz_V8!E178&lt;&gt;"",+Matriz_V8!E178,"")</f>
        <v>Apoyos económicos y/o subsidios otorgados a Personas Voluntarias Beneficiarias del Subsidio de forma deficiente</v>
      </c>
      <c r="C22" s="124" t="str">
        <f>IF(Matriz_V8!G178="","",Matriz_V8!G178)</f>
        <v>Administrativo</v>
      </c>
      <c r="D22" s="125">
        <f>+Matriz_V8!AF178</f>
        <v>1</v>
      </c>
      <c r="E22" s="126">
        <f>+Matriz_V8!AG178</f>
        <v>1</v>
      </c>
    </row>
    <row r="23" spans="1:14" ht="31.5" customHeight="1">
      <c r="A23" s="127" t="str">
        <f>IF(+Matriz_V8!A203&lt;&gt;"",+Matriz_V8!A203,"")</f>
        <v>2024_8</v>
      </c>
      <c r="B23" s="118" t="str">
        <f>IF(+Matriz_V8!E203&lt;&gt;"",+Matriz_V8!E203,"")</f>
        <v>Materiales e insumos adquiridos en forma deficiente o irregular</v>
      </c>
      <c r="C23" s="119" t="str">
        <f>IF(Matriz_V8!G203="","",Matriz_V8!G203)</f>
        <v>De servicios</v>
      </c>
      <c r="D23" s="120">
        <f>+Matriz_V8!AF203</f>
        <v>3</v>
      </c>
      <c r="E23" s="121">
        <f>+Matriz_V8!AG203</f>
        <v>2</v>
      </c>
    </row>
    <row r="24" spans="1:14" ht="31.5" customHeight="1">
      <c r="A24" s="122" t="str">
        <f>IF(+Matriz_V8!A228&lt;&gt;"",+Matriz_V8!A228,"")</f>
        <v>2024_9</v>
      </c>
      <c r="B24" s="123" t="str">
        <f>IF(+Matriz_V8!E228&lt;&gt;"",+Matriz_V8!E228,"")</f>
        <v>Servicio y soporte de TIC's otorgados de forma deficiente</v>
      </c>
      <c r="C24" s="124" t="str">
        <f>IF(Matriz_V8!G228="","",Matriz_V8!G228)</f>
        <v>De Tic´s</v>
      </c>
      <c r="D24" s="125">
        <f>+Matriz_V8!AF228</f>
        <v>3</v>
      </c>
      <c r="E24" s="126">
        <f>+Matriz_V8!AG228</f>
        <v>3</v>
      </c>
    </row>
    <row r="25" spans="1:14" ht="31.5" customHeight="1">
      <c r="A25" s="127" t="str">
        <f>IF(+Matriz_V8!A253&lt;&gt;"",+Matriz_V8!A253,"")</f>
        <v/>
      </c>
      <c r="B25" s="118" t="str">
        <f>IF(+Matriz_V8!E253&lt;&gt;"",+Matriz_V8!E253,"")</f>
        <v/>
      </c>
      <c r="C25" s="119" t="str">
        <f>IF(Matriz_V8!G253="","",Matriz_V8!G253)</f>
        <v/>
      </c>
      <c r="D25" s="120">
        <f>+Matriz_V8!AF253</f>
        <v>0</v>
      </c>
      <c r="E25" s="121">
        <f>+Matriz_V8!AG253</f>
        <v>0</v>
      </c>
    </row>
    <row r="26" spans="1:14" ht="31.5" customHeight="1">
      <c r="A26" s="122" t="str">
        <f>IF(+Matriz_V8!A278&lt;&gt;"",+Matriz_V8!A278,"")</f>
        <v/>
      </c>
      <c r="B26" s="123" t="str">
        <f>IF(+Matriz_V8!E278&lt;&gt;"",+Matriz_V8!E278,"")</f>
        <v/>
      </c>
      <c r="C26" s="124" t="str">
        <f>IF(Matriz_V8!G278="","",Matriz_V8!G278)</f>
        <v/>
      </c>
      <c r="D26" s="125">
        <f>+Matriz_V8!AF278</f>
        <v>0</v>
      </c>
      <c r="E26" s="126">
        <f>+Matriz_V8!AG278</f>
        <v>0</v>
      </c>
    </row>
    <row r="27" spans="1:14" ht="31.5" customHeight="1">
      <c r="A27" s="127" t="str">
        <f>IF(+Matriz_V8!A303&lt;&gt;"",+Matriz_V8!A303,"")</f>
        <v/>
      </c>
      <c r="B27" s="118" t="str">
        <f>IF(+Matriz_V8!E303&lt;&gt;"",+Matriz_V8!E303,"")</f>
        <v/>
      </c>
      <c r="C27" s="119" t="str">
        <f>IF(Matriz_V8!G303="","",Matriz_V8!G303)</f>
        <v/>
      </c>
      <c r="D27" s="120">
        <f>+Matriz_V8!AF303</f>
        <v>0</v>
      </c>
      <c r="E27" s="121">
        <f>+Matriz_V8!AG303</f>
        <v>0</v>
      </c>
      <c r="L27" s="128" t="s">
        <v>176</v>
      </c>
      <c r="M27" s="129"/>
    </row>
    <row r="28" spans="1:14" ht="31.5" customHeight="1">
      <c r="A28" s="122" t="str">
        <f>IF(+Matriz_V8!A328&lt;&gt;"",+Matriz_V8!A328,"")</f>
        <v/>
      </c>
      <c r="B28" s="123" t="str">
        <f>IF(+Matriz_V8!E328&lt;&gt;"",+Matriz_V8!E328,"")</f>
        <v/>
      </c>
      <c r="C28" s="124" t="str">
        <f>IF(Matriz_V8!G328="","",Matriz_V8!G328)</f>
        <v/>
      </c>
      <c r="D28" s="125">
        <f>+Matriz_V8!AF328</f>
        <v>0</v>
      </c>
      <c r="E28" s="126">
        <f>+Matriz_V8!AG328</f>
        <v>0</v>
      </c>
    </row>
    <row r="29" spans="1:14" ht="31.5" customHeight="1">
      <c r="A29" s="127" t="str">
        <f>IF(+Matriz_V8!A353&lt;&gt;"",+Matriz_V8!A353,"")</f>
        <v/>
      </c>
      <c r="B29" s="118" t="str">
        <f>IF(+Matriz_V8!E353&lt;&gt;"",+Matriz_V8!E353,"")</f>
        <v/>
      </c>
      <c r="C29" s="119" t="str">
        <f>IF(Matriz_V8!G353="","",Matriz_V8!G353)</f>
        <v/>
      </c>
      <c r="D29" s="120">
        <f>+Matriz_V8!AF353</f>
        <v>0</v>
      </c>
      <c r="E29" s="121">
        <f>+Matriz_V8!AG353</f>
        <v>0</v>
      </c>
      <c r="L29" s="130"/>
      <c r="M29" s="131"/>
    </row>
    <row r="30" spans="1:14" ht="31.5" customHeight="1">
      <c r="A30" s="122" t="str">
        <f>IF(+Matriz_V8!A378&lt;&gt;"",+Matriz_V8!A378,"")</f>
        <v/>
      </c>
      <c r="B30" s="123" t="str">
        <f>IF(+Matriz_V8!E378&lt;&gt;"",+Matriz_V8!E378,"")</f>
        <v/>
      </c>
      <c r="C30" s="124" t="str">
        <f>IF(Matriz_V8!G378="","",Matriz_V8!G378)</f>
        <v/>
      </c>
      <c r="D30" s="125">
        <f>+Matriz_V8!AF378</f>
        <v>0</v>
      </c>
      <c r="E30" s="126">
        <f>+Matriz_V8!AG378</f>
        <v>0</v>
      </c>
      <c r="G30" s="132" t="s">
        <v>177</v>
      </c>
      <c r="H30" s="133"/>
      <c r="K30" s="332" t="str">
        <f>IF(+Matriz_V8!J20&lt;&gt;"",+Matriz_V8!J20,"")</f>
        <v>Ing. Jorge Armando Solís Nájera, 
Coordinador de Control Interno</v>
      </c>
      <c r="L30" s="339"/>
      <c r="M30" s="339"/>
      <c r="N30" s="339"/>
    </row>
    <row r="31" spans="1:14" ht="31.5" customHeight="1">
      <c r="A31" s="127" t="str">
        <f>IF(+Matriz_V8!A403&lt;&gt;"",+Matriz_V8!A403,"")</f>
        <v/>
      </c>
      <c r="B31" s="118" t="str">
        <f>IF(+Matriz_V8!E403&lt;&gt;"",+Matriz_V8!E403,"")</f>
        <v/>
      </c>
      <c r="C31" s="119" t="str">
        <f>IF(Matriz_V8!G403="","",Matriz_V8!G403)</f>
        <v/>
      </c>
      <c r="D31" s="120">
        <f>+Matriz_V8!AF403</f>
        <v>0</v>
      </c>
      <c r="E31" s="121">
        <f>+Matriz_V8!AG403</f>
        <v>0</v>
      </c>
      <c r="G31" s="134"/>
      <c r="H31" s="134"/>
    </row>
    <row r="32" spans="1:14" ht="31.5" customHeight="1">
      <c r="A32" s="122" t="str">
        <f>IF(+Matriz_V8!A428&lt;&gt;"",+Matriz_V8!A428,"")</f>
        <v/>
      </c>
      <c r="B32" s="123" t="str">
        <f>IF(+Matriz_V8!E428&lt;&gt;"",+Matriz_V8!E428,"")</f>
        <v/>
      </c>
      <c r="C32" s="124" t="str">
        <f>IF(Matriz_V8!G428="","",Matriz_V8!G428)</f>
        <v/>
      </c>
      <c r="D32" s="125">
        <f>+Matriz_V8!AF428</f>
        <v>0</v>
      </c>
      <c r="E32" s="126">
        <f>+Matriz_V8!AG428</f>
        <v>0</v>
      </c>
      <c r="G32" s="130"/>
      <c r="H32" s="130"/>
      <c r="L32" s="128" t="s">
        <v>179</v>
      </c>
      <c r="M32" s="129"/>
    </row>
    <row r="33" spans="1:14" ht="31.5" customHeight="1">
      <c r="A33" s="127" t="str">
        <f>IF(+Matriz_V8!A453&lt;&gt;"",+Matriz_V8!A453,"")</f>
        <v/>
      </c>
      <c r="B33" s="118" t="str">
        <f>IF(+Matriz_V8!E453&lt;&gt;"",+Matriz_V8!E453,"")</f>
        <v/>
      </c>
      <c r="C33" s="119" t="str">
        <f>IF(Matriz_V8!G453="","",Matriz_V8!G453)</f>
        <v/>
      </c>
      <c r="D33" s="120">
        <f>+Matriz_V8!AF453</f>
        <v>0</v>
      </c>
      <c r="E33" s="121">
        <f>+Matriz_V8!AG453</f>
        <v>0</v>
      </c>
      <c r="F33" s="340" t="str">
        <f>IF(+Matriz_V8!G22&lt;&gt;"",+Matriz_V8!G22,"")</f>
        <v>Ing. Guillermo Arce Valencia, 
Titular de la Institución</v>
      </c>
      <c r="G33" s="339"/>
      <c r="H33" s="339"/>
      <c r="I33" s="339"/>
    </row>
    <row r="34" spans="1:14" ht="31.5" customHeight="1">
      <c r="A34" s="122" t="str">
        <f>IF(+Matriz_V8!A478&lt;&gt;"",+Matriz_V8!A478,"")</f>
        <v/>
      </c>
      <c r="B34" s="123" t="str">
        <f>IF(+Matriz_V8!E478&lt;&gt;"",+Matriz_V8!E478,"")</f>
        <v/>
      </c>
      <c r="C34" s="124" t="str">
        <f>IF(Matriz_V8!G478="","",Matriz_V8!G478)</f>
        <v/>
      </c>
      <c r="D34" s="125">
        <f>+Matriz_V8!AF478</f>
        <v>0</v>
      </c>
      <c r="E34" s="126">
        <f>+Matriz_V8!AG478</f>
        <v>0</v>
      </c>
      <c r="L34" s="130"/>
      <c r="M34" s="135"/>
    </row>
    <row r="35" spans="1:14" ht="31.5" customHeight="1" thickBot="1">
      <c r="A35" s="136" t="str">
        <f>IF(+Matriz_V8!A503&lt;&gt;"",+Matriz_V8!A503,"")</f>
        <v/>
      </c>
      <c r="B35" s="137" t="str">
        <f>IF(+Matriz_V8!E503&lt;&gt;"",+Matriz_V8!E503,"")</f>
        <v/>
      </c>
      <c r="C35" s="138" t="str">
        <f>IF(Matriz_V8!G503="","",Matriz_V8!G503)</f>
        <v/>
      </c>
      <c r="D35" s="139">
        <f>+Matriz_V8!AF503</f>
        <v>0</v>
      </c>
      <c r="E35" s="140">
        <f>+Matriz_V8!AG503</f>
        <v>0</v>
      </c>
      <c r="K35" s="332" t="str">
        <f>IF(+Matriz_V8!J23&lt;&gt;"",+Matriz_V8!J23,"")</f>
        <v>Ing. Eduardo Sánchez Berumen, 
  Enlace de Administración de Riesgos</v>
      </c>
      <c r="L35" s="382"/>
      <c r="M35" s="382"/>
      <c r="N35" s="382"/>
    </row>
    <row r="36" spans="1:14" ht="13.5" thickTop="1">
      <c r="B36" s="141" t="s">
        <v>853</v>
      </c>
      <c r="C36" s="141"/>
      <c r="D36" s="142">
        <f ca="1">NOW()</f>
        <v>45995.452163310183</v>
      </c>
      <c r="E36" s="143"/>
    </row>
    <row r="59"/>
    <row r="60"/>
  </sheetData>
  <sheetProtection password="C89F" sheet="1"/>
  <mergeCells count="6">
    <mergeCell ref="K35:N35"/>
    <mergeCell ref="A13:A15"/>
    <mergeCell ref="B13:B15"/>
    <mergeCell ref="C13:C15"/>
    <mergeCell ref="K30:N30"/>
    <mergeCell ref="F33:I33"/>
  </mergeCells>
  <dataValidations count="1">
    <dataValidation showInputMessage="1" showErrorMessage="1" sqref="A11 IW11 SS11 ACO11 AMK11 AWG11 BGC11 BPY11 BZU11 CJQ11 CTM11 DDI11 DNE11 DXA11 EGW11 EQS11 FAO11 FKK11 FUG11 GEC11 GNY11 GXU11 HHQ11 HRM11 IBI11 ILE11 IVA11 JEW11 JOS11 JYO11 KIK11 KSG11 LCC11 LLY11 LVU11 MFQ11 MPM11 MZI11 NJE11 NTA11 OCW11 OMS11 OWO11 PGK11 PQG11 QAC11 QJY11 QTU11 RDQ11 RNM11 RXI11 SHE11 SRA11 TAW11 TKS11 TUO11 UEK11 UOG11 UYC11 VHY11 VRU11 WBQ11 WLM11 WVI11 A65547 IW65547 SS65547 ACO65547 AMK65547 AWG65547 BGC65547 BPY65547 BZU65547 CJQ65547 CTM65547 DDI65547 DNE65547 DXA65547 EGW65547 EQS65547 FAO65547 FKK65547 FUG65547 GEC65547 GNY65547 GXU65547 HHQ65547 HRM65547 IBI65547 ILE65547 IVA65547 JEW65547 JOS65547 JYO65547 KIK65547 KSG65547 LCC65547 LLY65547 LVU65547 MFQ65547 MPM65547 MZI65547 NJE65547 NTA65547 OCW65547 OMS65547 OWO65547 PGK65547 PQG65547 QAC65547 QJY65547 QTU65547 RDQ65547 RNM65547 RXI65547 SHE65547 SRA65547 TAW65547 TKS65547 TUO65547 UEK65547 UOG65547 UYC65547 VHY65547 VRU65547 WBQ65547 WLM65547 WVI65547 A131083 IW131083 SS131083 ACO131083 AMK131083 AWG131083 BGC131083 BPY131083 BZU131083 CJQ131083 CTM131083 DDI131083 DNE131083 DXA131083 EGW131083 EQS131083 FAO131083 FKK131083 FUG131083 GEC131083 GNY131083 GXU131083 HHQ131083 HRM131083 IBI131083 ILE131083 IVA131083 JEW131083 JOS131083 JYO131083 KIK131083 KSG131083 LCC131083 LLY131083 LVU131083 MFQ131083 MPM131083 MZI131083 NJE131083 NTA131083 OCW131083 OMS131083 OWO131083 PGK131083 PQG131083 QAC131083 QJY131083 QTU131083 RDQ131083 RNM131083 RXI131083 SHE131083 SRA131083 TAW131083 TKS131083 TUO131083 UEK131083 UOG131083 UYC131083 VHY131083 VRU131083 WBQ131083 WLM131083 WVI131083 A196619 IW196619 SS196619 ACO196619 AMK196619 AWG196619 BGC196619 BPY196619 BZU196619 CJQ196619 CTM196619 DDI196619 DNE196619 DXA196619 EGW196619 EQS196619 FAO196619 FKK196619 FUG196619 GEC196619 GNY196619 GXU196619 HHQ196619 HRM196619 IBI196619 ILE196619 IVA196619 JEW196619 JOS196619 JYO196619 KIK196619 KSG196619 LCC196619 LLY196619 LVU196619 MFQ196619 MPM196619 MZI196619 NJE196619 NTA196619 OCW196619 OMS196619 OWO196619 PGK196619 PQG196619 QAC196619 QJY196619 QTU196619 RDQ196619 RNM196619 RXI196619 SHE196619 SRA196619 TAW196619 TKS196619 TUO196619 UEK196619 UOG196619 UYC196619 VHY196619 VRU196619 WBQ196619 WLM196619 WVI196619 A262155 IW262155 SS262155 ACO262155 AMK262155 AWG262155 BGC262155 BPY262155 BZU262155 CJQ262155 CTM262155 DDI262155 DNE262155 DXA262155 EGW262155 EQS262155 FAO262155 FKK262155 FUG262155 GEC262155 GNY262155 GXU262155 HHQ262155 HRM262155 IBI262155 ILE262155 IVA262155 JEW262155 JOS262155 JYO262155 KIK262155 KSG262155 LCC262155 LLY262155 LVU262155 MFQ262155 MPM262155 MZI262155 NJE262155 NTA262155 OCW262155 OMS262155 OWO262155 PGK262155 PQG262155 QAC262155 QJY262155 QTU262155 RDQ262155 RNM262155 RXI262155 SHE262155 SRA262155 TAW262155 TKS262155 TUO262155 UEK262155 UOG262155 UYC262155 VHY262155 VRU262155 WBQ262155 WLM262155 WVI262155 A327691 IW327691 SS327691 ACO327691 AMK327691 AWG327691 BGC327691 BPY327691 BZU327691 CJQ327691 CTM327691 DDI327691 DNE327691 DXA327691 EGW327691 EQS327691 FAO327691 FKK327691 FUG327691 GEC327691 GNY327691 GXU327691 HHQ327691 HRM327691 IBI327691 ILE327691 IVA327691 JEW327691 JOS327691 JYO327691 KIK327691 KSG327691 LCC327691 LLY327691 LVU327691 MFQ327691 MPM327691 MZI327691 NJE327691 NTA327691 OCW327691 OMS327691 OWO327691 PGK327691 PQG327691 QAC327691 QJY327691 QTU327691 RDQ327691 RNM327691 RXI327691 SHE327691 SRA327691 TAW327691 TKS327691 TUO327691 UEK327691 UOG327691 UYC327691 VHY327691 VRU327691 WBQ327691 WLM327691 WVI327691 A393227 IW393227 SS393227 ACO393227 AMK393227 AWG393227 BGC393227 BPY393227 BZU393227 CJQ393227 CTM393227 DDI393227 DNE393227 DXA393227 EGW393227 EQS393227 FAO393227 FKK393227 FUG393227 GEC393227 GNY393227 GXU393227 HHQ393227 HRM393227 IBI393227 ILE393227 IVA393227 JEW393227 JOS393227 JYO393227 KIK393227 KSG393227 LCC393227 LLY393227 LVU393227 MFQ393227 MPM393227 MZI393227 NJE393227 NTA393227 OCW393227 OMS393227 OWO393227 PGK393227 PQG393227 QAC393227 QJY393227 QTU393227 RDQ393227 RNM393227 RXI393227 SHE393227 SRA393227 TAW393227 TKS393227 TUO393227 UEK393227 UOG393227 UYC393227 VHY393227 VRU393227 WBQ393227 WLM393227 WVI393227 A458763 IW458763 SS458763 ACO458763 AMK458763 AWG458763 BGC458763 BPY458763 BZU458763 CJQ458763 CTM458763 DDI458763 DNE458763 DXA458763 EGW458763 EQS458763 FAO458763 FKK458763 FUG458763 GEC458763 GNY458763 GXU458763 HHQ458763 HRM458763 IBI458763 ILE458763 IVA458763 JEW458763 JOS458763 JYO458763 KIK458763 KSG458763 LCC458763 LLY458763 LVU458763 MFQ458763 MPM458763 MZI458763 NJE458763 NTA458763 OCW458763 OMS458763 OWO458763 PGK458763 PQG458763 QAC458763 QJY458763 QTU458763 RDQ458763 RNM458763 RXI458763 SHE458763 SRA458763 TAW458763 TKS458763 TUO458763 UEK458763 UOG458763 UYC458763 VHY458763 VRU458763 WBQ458763 WLM458763 WVI458763 A524299 IW524299 SS524299 ACO524299 AMK524299 AWG524299 BGC524299 BPY524299 BZU524299 CJQ524299 CTM524299 DDI524299 DNE524299 DXA524299 EGW524299 EQS524299 FAO524299 FKK524299 FUG524299 GEC524299 GNY524299 GXU524299 HHQ524299 HRM524299 IBI524299 ILE524299 IVA524299 JEW524299 JOS524299 JYO524299 KIK524299 KSG524299 LCC524299 LLY524299 LVU524299 MFQ524299 MPM524299 MZI524299 NJE524299 NTA524299 OCW524299 OMS524299 OWO524299 PGK524299 PQG524299 QAC524299 QJY524299 QTU524299 RDQ524299 RNM524299 RXI524299 SHE524299 SRA524299 TAW524299 TKS524299 TUO524299 UEK524299 UOG524299 UYC524299 VHY524299 VRU524299 WBQ524299 WLM524299 WVI524299 A589835 IW589835 SS589835 ACO589835 AMK589835 AWG589835 BGC589835 BPY589835 BZU589835 CJQ589835 CTM589835 DDI589835 DNE589835 DXA589835 EGW589835 EQS589835 FAO589835 FKK589835 FUG589835 GEC589835 GNY589835 GXU589835 HHQ589835 HRM589835 IBI589835 ILE589835 IVA589835 JEW589835 JOS589835 JYO589835 KIK589835 KSG589835 LCC589835 LLY589835 LVU589835 MFQ589835 MPM589835 MZI589835 NJE589835 NTA589835 OCW589835 OMS589835 OWO589835 PGK589835 PQG589835 QAC589835 QJY589835 QTU589835 RDQ589835 RNM589835 RXI589835 SHE589835 SRA589835 TAW589835 TKS589835 TUO589835 UEK589835 UOG589835 UYC589835 VHY589835 VRU589835 WBQ589835 WLM589835 WVI589835 A655371 IW655371 SS655371 ACO655371 AMK655371 AWG655371 BGC655371 BPY655371 BZU655371 CJQ655371 CTM655371 DDI655371 DNE655371 DXA655371 EGW655371 EQS655371 FAO655371 FKK655371 FUG655371 GEC655371 GNY655371 GXU655371 HHQ655371 HRM655371 IBI655371 ILE655371 IVA655371 JEW655371 JOS655371 JYO655371 KIK655371 KSG655371 LCC655371 LLY655371 LVU655371 MFQ655371 MPM655371 MZI655371 NJE655371 NTA655371 OCW655371 OMS655371 OWO655371 PGK655371 PQG655371 QAC655371 QJY655371 QTU655371 RDQ655371 RNM655371 RXI655371 SHE655371 SRA655371 TAW655371 TKS655371 TUO655371 UEK655371 UOG655371 UYC655371 VHY655371 VRU655371 WBQ655371 WLM655371 WVI655371 A720907 IW720907 SS720907 ACO720907 AMK720907 AWG720907 BGC720907 BPY720907 BZU720907 CJQ720907 CTM720907 DDI720907 DNE720907 DXA720907 EGW720907 EQS720907 FAO720907 FKK720907 FUG720907 GEC720907 GNY720907 GXU720907 HHQ720907 HRM720907 IBI720907 ILE720907 IVA720907 JEW720907 JOS720907 JYO720907 KIK720907 KSG720907 LCC720907 LLY720907 LVU720907 MFQ720907 MPM720907 MZI720907 NJE720907 NTA720907 OCW720907 OMS720907 OWO720907 PGK720907 PQG720907 QAC720907 QJY720907 QTU720907 RDQ720907 RNM720907 RXI720907 SHE720907 SRA720907 TAW720907 TKS720907 TUO720907 UEK720907 UOG720907 UYC720907 VHY720907 VRU720907 WBQ720907 WLM720907 WVI720907 A786443 IW786443 SS786443 ACO786443 AMK786443 AWG786443 BGC786443 BPY786443 BZU786443 CJQ786443 CTM786443 DDI786443 DNE786443 DXA786443 EGW786443 EQS786443 FAO786443 FKK786443 FUG786443 GEC786443 GNY786443 GXU786443 HHQ786443 HRM786443 IBI786443 ILE786443 IVA786443 JEW786443 JOS786443 JYO786443 KIK786443 KSG786443 LCC786443 LLY786443 LVU786443 MFQ786443 MPM786443 MZI786443 NJE786443 NTA786443 OCW786443 OMS786443 OWO786443 PGK786443 PQG786443 QAC786443 QJY786443 QTU786443 RDQ786443 RNM786443 RXI786443 SHE786443 SRA786443 TAW786443 TKS786443 TUO786443 UEK786443 UOG786443 UYC786443 VHY786443 VRU786443 WBQ786443 WLM786443 WVI786443 A851979 IW851979 SS851979 ACO851979 AMK851979 AWG851979 BGC851979 BPY851979 BZU851979 CJQ851979 CTM851979 DDI851979 DNE851979 DXA851979 EGW851979 EQS851979 FAO851979 FKK851979 FUG851979 GEC851979 GNY851979 GXU851979 HHQ851979 HRM851979 IBI851979 ILE851979 IVA851979 JEW851979 JOS851979 JYO851979 KIK851979 KSG851979 LCC851979 LLY851979 LVU851979 MFQ851979 MPM851979 MZI851979 NJE851979 NTA851979 OCW851979 OMS851979 OWO851979 PGK851979 PQG851979 QAC851979 QJY851979 QTU851979 RDQ851979 RNM851979 RXI851979 SHE851979 SRA851979 TAW851979 TKS851979 TUO851979 UEK851979 UOG851979 UYC851979 VHY851979 VRU851979 WBQ851979 WLM851979 WVI851979 A917515 IW917515 SS917515 ACO917515 AMK917515 AWG917515 BGC917515 BPY917515 BZU917515 CJQ917515 CTM917515 DDI917515 DNE917515 DXA917515 EGW917515 EQS917515 FAO917515 FKK917515 FUG917515 GEC917515 GNY917515 GXU917515 HHQ917515 HRM917515 IBI917515 ILE917515 IVA917515 JEW917515 JOS917515 JYO917515 KIK917515 KSG917515 LCC917515 LLY917515 LVU917515 MFQ917515 MPM917515 MZI917515 NJE917515 NTA917515 OCW917515 OMS917515 OWO917515 PGK917515 PQG917515 QAC917515 QJY917515 QTU917515 RDQ917515 RNM917515 RXI917515 SHE917515 SRA917515 TAW917515 TKS917515 TUO917515 UEK917515 UOG917515 UYC917515 VHY917515 VRU917515 WBQ917515 WLM917515 WVI917515 A983051 IW983051 SS983051 ACO983051 AMK983051 AWG983051 BGC983051 BPY983051 BZU983051 CJQ983051 CTM983051 DDI983051 DNE983051 DXA983051 EGW983051 EQS983051 FAO983051 FKK983051 FUG983051 GEC983051 GNY983051 GXU983051 HHQ983051 HRM983051 IBI983051 ILE983051 IVA983051 JEW983051 JOS983051 JYO983051 KIK983051 KSG983051 LCC983051 LLY983051 LVU983051 MFQ983051 MPM983051 MZI983051 NJE983051 NTA983051 OCW983051 OMS983051 OWO983051 PGK983051 PQG983051 QAC983051 QJY983051 QTU983051 RDQ983051 RNM983051 RXI983051 SHE983051 SRA983051 TAW983051 TKS983051 TUO983051 UEK983051 UOG983051 UYC983051 VHY983051 VRU983051 WBQ983051 WLM983051 WVI983051 A9 IW9 SS9 ACO9 AMK9 AWG9 BGC9 BPY9 BZU9 CJQ9 CTM9 DDI9 DNE9 DXA9 EGW9 EQS9 FAO9 FKK9 FUG9 GEC9 GNY9 GXU9 HHQ9 HRM9 IBI9 ILE9 IVA9 JEW9 JOS9 JYO9 KIK9 KSG9 LCC9 LLY9 LVU9 MFQ9 MPM9 MZI9 NJE9 NTA9 OCW9 OMS9 OWO9 PGK9 PQG9 QAC9 QJY9 QTU9 RDQ9 RNM9 RXI9 SHE9 SRA9 TAW9 TKS9 TUO9 UEK9 UOG9 UYC9 VHY9 VRU9 WBQ9 WLM9 WVI9 A65545 IW65545 SS65545 ACO65545 AMK65545 AWG65545 BGC65545 BPY65545 BZU65545 CJQ65545 CTM65545 DDI65545 DNE65545 DXA65545 EGW65545 EQS65545 FAO65545 FKK65545 FUG65545 GEC65545 GNY65545 GXU65545 HHQ65545 HRM65545 IBI65545 ILE65545 IVA65545 JEW65545 JOS65545 JYO65545 KIK65545 KSG65545 LCC65545 LLY65545 LVU65545 MFQ65545 MPM65545 MZI65545 NJE65545 NTA65545 OCW65545 OMS65545 OWO65545 PGK65545 PQG65545 QAC65545 QJY65545 QTU65545 RDQ65545 RNM65545 RXI65545 SHE65545 SRA65545 TAW65545 TKS65545 TUO65545 UEK65545 UOG65545 UYC65545 VHY65545 VRU65545 WBQ65545 WLM65545 WVI65545 A131081 IW131081 SS131081 ACO131081 AMK131081 AWG131081 BGC131081 BPY131081 BZU131081 CJQ131081 CTM131081 DDI131081 DNE131081 DXA131081 EGW131081 EQS131081 FAO131081 FKK131081 FUG131081 GEC131081 GNY131081 GXU131081 HHQ131081 HRM131081 IBI131081 ILE131081 IVA131081 JEW131081 JOS131081 JYO131081 KIK131081 KSG131081 LCC131081 LLY131081 LVU131081 MFQ131081 MPM131081 MZI131081 NJE131081 NTA131081 OCW131081 OMS131081 OWO131081 PGK131081 PQG131081 QAC131081 QJY131081 QTU131081 RDQ131081 RNM131081 RXI131081 SHE131081 SRA131081 TAW131081 TKS131081 TUO131081 UEK131081 UOG131081 UYC131081 VHY131081 VRU131081 WBQ131081 WLM131081 WVI131081 A196617 IW196617 SS196617 ACO196617 AMK196617 AWG196617 BGC196617 BPY196617 BZU196617 CJQ196617 CTM196617 DDI196617 DNE196617 DXA196617 EGW196617 EQS196617 FAO196617 FKK196617 FUG196617 GEC196617 GNY196617 GXU196617 HHQ196617 HRM196617 IBI196617 ILE196617 IVA196617 JEW196617 JOS196617 JYO196617 KIK196617 KSG196617 LCC196617 LLY196617 LVU196617 MFQ196617 MPM196617 MZI196617 NJE196617 NTA196617 OCW196617 OMS196617 OWO196617 PGK196617 PQG196617 QAC196617 QJY196617 QTU196617 RDQ196617 RNM196617 RXI196617 SHE196617 SRA196617 TAW196617 TKS196617 TUO196617 UEK196617 UOG196617 UYC196617 VHY196617 VRU196617 WBQ196617 WLM196617 WVI196617 A262153 IW262153 SS262153 ACO262153 AMK262153 AWG262153 BGC262153 BPY262153 BZU262153 CJQ262153 CTM262153 DDI262153 DNE262153 DXA262153 EGW262153 EQS262153 FAO262153 FKK262153 FUG262153 GEC262153 GNY262153 GXU262153 HHQ262153 HRM262153 IBI262153 ILE262153 IVA262153 JEW262153 JOS262153 JYO262153 KIK262153 KSG262153 LCC262153 LLY262153 LVU262153 MFQ262153 MPM262153 MZI262153 NJE262153 NTA262153 OCW262153 OMS262153 OWO262153 PGK262153 PQG262153 QAC262153 QJY262153 QTU262153 RDQ262153 RNM262153 RXI262153 SHE262153 SRA262153 TAW262153 TKS262153 TUO262153 UEK262153 UOG262153 UYC262153 VHY262153 VRU262153 WBQ262153 WLM262153 WVI262153 A327689 IW327689 SS327689 ACO327689 AMK327689 AWG327689 BGC327689 BPY327689 BZU327689 CJQ327689 CTM327689 DDI327689 DNE327689 DXA327689 EGW327689 EQS327689 FAO327689 FKK327689 FUG327689 GEC327689 GNY327689 GXU327689 HHQ327689 HRM327689 IBI327689 ILE327689 IVA327689 JEW327689 JOS327689 JYO327689 KIK327689 KSG327689 LCC327689 LLY327689 LVU327689 MFQ327689 MPM327689 MZI327689 NJE327689 NTA327689 OCW327689 OMS327689 OWO327689 PGK327689 PQG327689 QAC327689 QJY327689 QTU327689 RDQ327689 RNM327689 RXI327689 SHE327689 SRA327689 TAW327689 TKS327689 TUO327689 UEK327689 UOG327689 UYC327689 VHY327689 VRU327689 WBQ327689 WLM327689 WVI327689 A393225 IW393225 SS393225 ACO393225 AMK393225 AWG393225 BGC393225 BPY393225 BZU393225 CJQ393225 CTM393225 DDI393225 DNE393225 DXA393225 EGW393225 EQS393225 FAO393225 FKK393225 FUG393225 GEC393225 GNY393225 GXU393225 HHQ393225 HRM393225 IBI393225 ILE393225 IVA393225 JEW393225 JOS393225 JYO393225 KIK393225 KSG393225 LCC393225 LLY393225 LVU393225 MFQ393225 MPM393225 MZI393225 NJE393225 NTA393225 OCW393225 OMS393225 OWO393225 PGK393225 PQG393225 QAC393225 QJY393225 QTU393225 RDQ393225 RNM393225 RXI393225 SHE393225 SRA393225 TAW393225 TKS393225 TUO393225 UEK393225 UOG393225 UYC393225 VHY393225 VRU393225 WBQ393225 WLM393225 WVI393225 A458761 IW458761 SS458761 ACO458761 AMK458761 AWG458761 BGC458761 BPY458761 BZU458761 CJQ458761 CTM458761 DDI458761 DNE458761 DXA458761 EGW458761 EQS458761 FAO458761 FKK458761 FUG458761 GEC458761 GNY458761 GXU458761 HHQ458761 HRM458761 IBI458761 ILE458761 IVA458761 JEW458761 JOS458761 JYO458761 KIK458761 KSG458761 LCC458761 LLY458761 LVU458761 MFQ458761 MPM458761 MZI458761 NJE458761 NTA458761 OCW458761 OMS458761 OWO458761 PGK458761 PQG458761 QAC458761 QJY458761 QTU458761 RDQ458761 RNM458761 RXI458761 SHE458761 SRA458761 TAW458761 TKS458761 TUO458761 UEK458761 UOG458761 UYC458761 VHY458761 VRU458761 WBQ458761 WLM458761 WVI458761 A524297 IW524297 SS524297 ACO524297 AMK524297 AWG524297 BGC524297 BPY524297 BZU524297 CJQ524297 CTM524297 DDI524297 DNE524297 DXA524297 EGW524297 EQS524297 FAO524297 FKK524297 FUG524297 GEC524297 GNY524297 GXU524297 HHQ524297 HRM524297 IBI524297 ILE524297 IVA524297 JEW524297 JOS524297 JYO524297 KIK524297 KSG524297 LCC524297 LLY524297 LVU524297 MFQ524297 MPM524297 MZI524297 NJE524297 NTA524297 OCW524297 OMS524297 OWO524297 PGK524297 PQG524297 QAC524297 QJY524297 QTU524297 RDQ524297 RNM524297 RXI524297 SHE524297 SRA524297 TAW524297 TKS524297 TUO524297 UEK524297 UOG524297 UYC524297 VHY524297 VRU524297 WBQ524297 WLM524297 WVI524297 A589833 IW589833 SS589833 ACO589833 AMK589833 AWG589833 BGC589833 BPY589833 BZU589833 CJQ589833 CTM589833 DDI589833 DNE589833 DXA589833 EGW589833 EQS589833 FAO589833 FKK589833 FUG589833 GEC589833 GNY589833 GXU589833 HHQ589833 HRM589833 IBI589833 ILE589833 IVA589833 JEW589833 JOS589833 JYO589833 KIK589833 KSG589833 LCC589833 LLY589833 LVU589833 MFQ589833 MPM589833 MZI589833 NJE589833 NTA589833 OCW589833 OMS589833 OWO589833 PGK589833 PQG589833 QAC589833 QJY589833 QTU589833 RDQ589833 RNM589833 RXI589833 SHE589833 SRA589833 TAW589833 TKS589833 TUO589833 UEK589833 UOG589833 UYC589833 VHY589833 VRU589833 WBQ589833 WLM589833 WVI589833 A655369 IW655369 SS655369 ACO655369 AMK655369 AWG655369 BGC655369 BPY655369 BZU655369 CJQ655369 CTM655369 DDI655369 DNE655369 DXA655369 EGW655369 EQS655369 FAO655369 FKK655369 FUG655369 GEC655369 GNY655369 GXU655369 HHQ655369 HRM655369 IBI655369 ILE655369 IVA655369 JEW655369 JOS655369 JYO655369 KIK655369 KSG655369 LCC655369 LLY655369 LVU655369 MFQ655369 MPM655369 MZI655369 NJE655369 NTA655369 OCW655369 OMS655369 OWO655369 PGK655369 PQG655369 QAC655369 QJY655369 QTU655369 RDQ655369 RNM655369 RXI655369 SHE655369 SRA655369 TAW655369 TKS655369 TUO655369 UEK655369 UOG655369 UYC655369 VHY655369 VRU655369 WBQ655369 WLM655369 WVI655369 A720905 IW720905 SS720905 ACO720905 AMK720905 AWG720905 BGC720905 BPY720905 BZU720905 CJQ720905 CTM720905 DDI720905 DNE720905 DXA720905 EGW720905 EQS720905 FAO720905 FKK720905 FUG720905 GEC720905 GNY720905 GXU720905 HHQ720905 HRM720905 IBI720905 ILE720905 IVA720905 JEW720905 JOS720905 JYO720905 KIK720905 KSG720905 LCC720905 LLY720905 LVU720905 MFQ720905 MPM720905 MZI720905 NJE720905 NTA720905 OCW720905 OMS720905 OWO720905 PGK720905 PQG720905 QAC720905 QJY720905 QTU720905 RDQ720905 RNM720905 RXI720905 SHE720905 SRA720905 TAW720905 TKS720905 TUO720905 UEK720905 UOG720905 UYC720905 VHY720905 VRU720905 WBQ720905 WLM720905 WVI720905 A786441 IW786441 SS786441 ACO786441 AMK786441 AWG786441 BGC786441 BPY786441 BZU786441 CJQ786441 CTM786441 DDI786441 DNE786441 DXA786441 EGW786441 EQS786441 FAO786441 FKK786441 FUG786441 GEC786441 GNY786441 GXU786441 HHQ786441 HRM786441 IBI786441 ILE786441 IVA786441 JEW786441 JOS786441 JYO786441 KIK786441 KSG786441 LCC786441 LLY786441 LVU786441 MFQ786441 MPM786441 MZI786441 NJE786441 NTA786441 OCW786441 OMS786441 OWO786441 PGK786441 PQG786441 QAC786441 QJY786441 QTU786441 RDQ786441 RNM786441 RXI786441 SHE786441 SRA786441 TAW786441 TKS786441 TUO786441 UEK786441 UOG786441 UYC786441 VHY786441 VRU786441 WBQ786441 WLM786441 WVI786441 A851977 IW851977 SS851977 ACO851977 AMK851977 AWG851977 BGC851977 BPY851977 BZU851977 CJQ851977 CTM851977 DDI851977 DNE851977 DXA851977 EGW851977 EQS851977 FAO851977 FKK851977 FUG851977 GEC851977 GNY851977 GXU851977 HHQ851977 HRM851977 IBI851977 ILE851977 IVA851977 JEW851977 JOS851977 JYO851977 KIK851977 KSG851977 LCC851977 LLY851977 LVU851977 MFQ851977 MPM851977 MZI851977 NJE851977 NTA851977 OCW851977 OMS851977 OWO851977 PGK851977 PQG851977 QAC851977 QJY851977 QTU851977 RDQ851977 RNM851977 RXI851977 SHE851977 SRA851977 TAW851977 TKS851977 TUO851977 UEK851977 UOG851977 UYC851977 VHY851977 VRU851977 WBQ851977 WLM851977 WVI851977 A917513 IW917513 SS917513 ACO917513 AMK917513 AWG917513 BGC917513 BPY917513 BZU917513 CJQ917513 CTM917513 DDI917513 DNE917513 DXA917513 EGW917513 EQS917513 FAO917513 FKK917513 FUG917513 GEC917513 GNY917513 GXU917513 HHQ917513 HRM917513 IBI917513 ILE917513 IVA917513 JEW917513 JOS917513 JYO917513 KIK917513 KSG917513 LCC917513 LLY917513 LVU917513 MFQ917513 MPM917513 MZI917513 NJE917513 NTA917513 OCW917513 OMS917513 OWO917513 PGK917513 PQG917513 QAC917513 QJY917513 QTU917513 RDQ917513 RNM917513 RXI917513 SHE917513 SRA917513 TAW917513 TKS917513 TUO917513 UEK917513 UOG917513 UYC917513 VHY917513 VRU917513 WBQ917513 WLM917513 WVI917513 A983049 IW983049 SS983049 ACO983049 AMK983049 AWG983049 BGC983049 BPY983049 BZU983049 CJQ983049 CTM983049 DDI983049 DNE983049 DXA983049 EGW983049 EQS983049 FAO983049 FKK983049 FUG983049 GEC983049 GNY983049 GXU983049 HHQ983049 HRM983049 IBI983049 ILE983049 IVA983049 JEW983049 JOS983049 JYO983049 KIK983049 KSG983049 LCC983049 LLY983049 LVU983049 MFQ983049 MPM983049 MZI983049 NJE983049 NTA983049 OCW983049 OMS983049 OWO983049 PGK983049 PQG983049 QAC983049 QJY983049 QTU983049 RDQ983049 RNM983049 RXI983049 SHE983049 SRA983049 TAW983049 TKS983049 TUO983049 UEK983049 UOG983049 UYC983049 VHY983049 VRU983049 WBQ983049 WLM983049 WVI983049" xr:uid="{00000000-0002-0000-0300-000000000000}"/>
  </dataValidations>
  <printOptions horizontalCentered="1" verticalCentered="1"/>
  <pageMargins left="0" right="0" top="0.19685039370078741" bottom="0.19685039370078741" header="0" footer="0"/>
  <pageSetup scale="6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92D050"/>
  </sheetPr>
  <dimension ref="A1:P233"/>
  <sheetViews>
    <sheetView view="pageBreakPreview" topLeftCell="B1" zoomScale="80" zoomScaleNormal="80" zoomScaleSheetLayoutView="80" workbookViewId="0">
      <selection activeCell="M58" sqref="M58"/>
    </sheetView>
  </sheetViews>
  <sheetFormatPr defaultColWidth="11.42578125" defaultRowHeight="16.5"/>
  <cols>
    <col min="1" max="1" width="11.42578125" style="144" customWidth="1"/>
    <col min="2" max="2" width="32.5703125" style="144" customWidth="1"/>
    <col min="3" max="3" width="23.42578125" style="144" customWidth="1"/>
    <col min="4" max="4" width="21.28515625" style="144" customWidth="1"/>
    <col min="5" max="5" width="19.28515625" style="144" customWidth="1"/>
    <col min="6" max="6" width="14.28515625" style="144" customWidth="1"/>
    <col min="7" max="7" width="13.28515625" style="144" customWidth="1"/>
    <col min="8" max="8" width="12.7109375" style="144" customWidth="1"/>
    <col min="9" max="9" width="54" style="144" customWidth="1"/>
    <col min="10" max="11" width="17.140625" style="144" customWidth="1"/>
    <col min="12" max="12" width="21.140625" style="144" customWidth="1"/>
    <col min="13" max="13" width="19.42578125" style="144" customWidth="1"/>
    <col min="14" max="15" width="13.7109375" style="144" customWidth="1"/>
    <col min="16" max="16" width="33.28515625" style="144" customWidth="1"/>
    <col min="17" max="256" width="11.42578125" style="144"/>
    <col min="257" max="257" width="11.42578125" style="144" customWidth="1"/>
    <col min="258" max="258" width="32.5703125" style="144" customWidth="1"/>
    <col min="259" max="259" width="23.42578125" style="144" customWidth="1"/>
    <col min="260" max="260" width="21.28515625" style="144" customWidth="1"/>
    <col min="261" max="261" width="19.28515625" style="144" customWidth="1"/>
    <col min="262" max="262" width="14.28515625" style="144" customWidth="1"/>
    <col min="263" max="263" width="13.28515625" style="144" customWidth="1"/>
    <col min="264" max="264" width="12.7109375" style="144" customWidth="1"/>
    <col min="265" max="265" width="54" style="144" customWidth="1"/>
    <col min="266" max="267" width="17.140625" style="144" customWidth="1"/>
    <col min="268" max="268" width="21.140625" style="144" customWidth="1"/>
    <col min="269" max="269" width="19.42578125" style="144" customWidth="1"/>
    <col min="270" max="271" width="13.7109375" style="144" customWidth="1"/>
    <col min="272" max="272" width="33.28515625" style="144" customWidth="1"/>
    <col min="273" max="512" width="11.42578125" style="144"/>
    <col min="513" max="513" width="11.42578125" style="144" customWidth="1"/>
    <col min="514" max="514" width="32.5703125" style="144" customWidth="1"/>
    <col min="515" max="515" width="23.42578125" style="144" customWidth="1"/>
    <col min="516" max="516" width="21.28515625" style="144" customWidth="1"/>
    <col min="517" max="517" width="19.28515625" style="144" customWidth="1"/>
    <col min="518" max="518" width="14.28515625" style="144" customWidth="1"/>
    <col min="519" max="519" width="13.28515625" style="144" customWidth="1"/>
    <col min="520" max="520" width="12.7109375" style="144" customWidth="1"/>
    <col min="521" max="521" width="54" style="144" customWidth="1"/>
    <col min="522" max="523" width="17.140625" style="144" customWidth="1"/>
    <col min="524" max="524" width="21.140625" style="144" customWidth="1"/>
    <col min="525" max="525" width="19.42578125" style="144" customWidth="1"/>
    <col min="526" max="527" width="13.7109375" style="144" customWidth="1"/>
    <col min="528" max="528" width="33.28515625" style="144" customWidth="1"/>
    <col min="529" max="768" width="11.42578125" style="144"/>
    <col min="769" max="769" width="11.42578125" style="144" customWidth="1"/>
    <col min="770" max="770" width="32.5703125" style="144" customWidth="1"/>
    <col min="771" max="771" width="23.42578125" style="144" customWidth="1"/>
    <col min="772" max="772" width="21.28515625" style="144" customWidth="1"/>
    <col min="773" max="773" width="19.28515625" style="144" customWidth="1"/>
    <col min="774" max="774" width="14.28515625" style="144" customWidth="1"/>
    <col min="775" max="775" width="13.28515625" style="144" customWidth="1"/>
    <col min="776" max="776" width="12.7109375" style="144" customWidth="1"/>
    <col min="777" max="777" width="54" style="144" customWidth="1"/>
    <col min="778" max="779" width="17.140625" style="144" customWidth="1"/>
    <col min="780" max="780" width="21.140625" style="144" customWidth="1"/>
    <col min="781" max="781" width="19.42578125" style="144" customWidth="1"/>
    <col min="782" max="783" width="13.7109375" style="144" customWidth="1"/>
    <col min="784" max="784" width="33.28515625" style="144" customWidth="1"/>
    <col min="785" max="1024" width="11.42578125" style="144"/>
    <col min="1025" max="1025" width="11.42578125" style="144" customWidth="1"/>
    <col min="1026" max="1026" width="32.5703125" style="144" customWidth="1"/>
    <col min="1027" max="1027" width="23.42578125" style="144" customWidth="1"/>
    <col min="1028" max="1028" width="21.28515625" style="144" customWidth="1"/>
    <col min="1029" max="1029" width="19.28515625" style="144" customWidth="1"/>
    <col min="1030" max="1030" width="14.28515625" style="144" customWidth="1"/>
    <col min="1031" max="1031" width="13.28515625" style="144" customWidth="1"/>
    <col min="1032" max="1032" width="12.7109375" style="144" customWidth="1"/>
    <col min="1033" max="1033" width="54" style="144" customWidth="1"/>
    <col min="1034" max="1035" width="17.140625" style="144" customWidth="1"/>
    <col min="1036" max="1036" width="21.140625" style="144" customWidth="1"/>
    <col min="1037" max="1037" width="19.42578125" style="144" customWidth="1"/>
    <col min="1038" max="1039" width="13.7109375" style="144" customWidth="1"/>
    <col min="1040" max="1040" width="33.28515625" style="144" customWidth="1"/>
    <col min="1041" max="1280" width="11.42578125" style="144"/>
    <col min="1281" max="1281" width="11.42578125" style="144" customWidth="1"/>
    <col min="1282" max="1282" width="32.5703125" style="144" customWidth="1"/>
    <col min="1283" max="1283" width="23.42578125" style="144" customWidth="1"/>
    <col min="1284" max="1284" width="21.28515625" style="144" customWidth="1"/>
    <col min="1285" max="1285" width="19.28515625" style="144" customWidth="1"/>
    <col min="1286" max="1286" width="14.28515625" style="144" customWidth="1"/>
    <col min="1287" max="1287" width="13.28515625" style="144" customWidth="1"/>
    <col min="1288" max="1288" width="12.7109375" style="144" customWidth="1"/>
    <col min="1289" max="1289" width="54" style="144" customWidth="1"/>
    <col min="1290" max="1291" width="17.140625" style="144" customWidth="1"/>
    <col min="1292" max="1292" width="21.140625" style="144" customWidth="1"/>
    <col min="1293" max="1293" width="19.42578125" style="144" customWidth="1"/>
    <col min="1294" max="1295" width="13.7109375" style="144" customWidth="1"/>
    <col min="1296" max="1296" width="33.28515625" style="144" customWidth="1"/>
    <col min="1297" max="1536" width="11.42578125" style="144"/>
    <col min="1537" max="1537" width="11.42578125" style="144" customWidth="1"/>
    <col min="1538" max="1538" width="32.5703125" style="144" customWidth="1"/>
    <col min="1539" max="1539" width="23.42578125" style="144" customWidth="1"/>
    <col min="1540" max="1540" width="21.28515625" style="144" customWidth="1"/>
    <col min="1541" max="1541" width="19.28515625" style="144" customWidth="1"/>
    <col min="1542" max="1542" width="14.28515625" style="144" customWidth="1"/>
    <col min="1543" max="1543" width="13.28515625" style="144" customWidth="1"/>
    <col min="1544" max="1544" width="12.7109375" style="144" customWidth="1"/>
    <col min="1545" max="1545" width="54" style="144" customWidth="1"/>
    <col min="1546" max="1547" width="17.140625" style="144" customWidth="1"/>
    <col min="1548" max="1548" width="21.140625" style="144" customWidth="1"/>
    <col min="1549" max="1549" width="19.42578125" style="144" customWidth="1"/>
    <col min="1550" max="1551" width="13.7109375" style="144" customWidth="1"/>
    <col min="1552" max="1552" width="33.28515625" style="144" customWidth="1"/>
    <col min="1553" max="1792" width="11.42578125" style="144"/>
    <col min="1793" max="1793" width="11.42578125" style="144" customWidth="1"/>
    <col min="1794" max="1794" width="32.5703125" style="144" customWidth="1"/>
    <col min="1795" max="1795" width="23.42578125" style="144" customWidth="1"/>
    <col min="1796" max="1796" width="21.28515625" style="144" customWidth="1"/>
    <col min="1797" max="1797" width="19.28515625" style="144" customWidth="1"/>
    <col min="1798" max="1798" width="14.28515625" style="144" customWidth="1"/>
    <col min="1799" max="1799" width="13.28515625" style="144" customWidth="1"/>
    <col min="1800" max="1800" width="12.7109375" style="144" customWidth="1"/>
    <col min="1801" max="1801" width="54" style="144" customWidth="1"/>
    <col min="1802" max="1803" width="17.140625" style="144" customWidth="1"/>
    <col min="1804" max="1804" width="21.140625" style="144" customWidth="1"/>
    <col min="1805" max="1805" width="19.42578125" style="144" customWidth="1"/>
    <col min="1806" max="1807" width="13.7109375" style="144" customWidth="1"/>
    <col min="1808" max="1808" width="33.28515625" style="144" customWidth="1"/>
    <col min="1809" max="2048" width="11.42578125" style="144"/>
    <col min="2049" max="2049" width="11.42578125" style="144" customWidth="1"/>
    <col min="2050" max="2050" width="32.5703125" style="144" customWidth="1"/>
    <col min="2051" max="2051" width="23.42578125" style="144" customWidth="1"/>
    <col min="2052" max="2052" width="21.28515625" style="144" customWidth="1"/>
    <col min="2053" max="2053" width="19.28515625" style="144" customWidth="1"/>
    <col min="2054" max="2054" width="14.28515625" style="144" customWidth="1"/>
    <col min="2055" max="2055" width="13.28515625" style="144" customWidth="1"/>
    <col min="2056" max="2056" width="12.7109375" style="144" customWidth="1"/>
    <col min="2057" max="2057" width="54" style="144" customWidth="1"/>
    <col min="2058" max="2059" width="17.140625" style="144" customWidth="1"/>
    <col min="2060" max="2060" width="21.140625" style="144" customWidth="1"/>
    <col min="2061" max="2061" width="19.42578125" style="144" customWidth="1"/>
    <col min="2062" max="2063" width="13.7109375" style="144" customWidth="1"/>
    <col min="2064" max="2064" width="33.28515625" style="144" customWidth="1"/>
    <col min="2065" max="2304" width="11.42578125" style="144"/>
    <col min="2305" max="2305" width="11.42578125" style="144" customWidth="1"/>
    <col min="2306" max="2306" width="32.5703125" style="144" customWidth="1"/>
    <col min="2307" max="2307" width="23.42578125" style="144" customWidth="1"/>
    <col min="2308" max="2308" width="21.28515625" style="144" customWidth="1"/>
    <col min="2309" max="2309" width="19.28515625" style="144" customWidth="1"/>
    <col min="2310" max="2310" width="14.28515625" style="144" customWidth="1"/>
    <col min="2311" max="2311" width="13.28515625" style="144" customWidth="1"/>
    <col min="2312" max="2312" width="12.7109375" style="144" customWidth="1"/>
    <col min="2313" max="2313" width="54" style="144" customWidth="1"/>
    <col min="2314" max="2315" width="17.140625" style="144" customWidth="1"/>
    <col min="2316" max="2316" width="21.140625" style="144" customWidth="1"/>
    <col min="2317" max="2317" width="19.42578125" style="144" customWidth="1"/>
    <col min="2318" max="2319" width="13.7109375" style="144" customWidth="1"/>
    <col min="2320" max="2320" width="33.28515625" style="144" customWidth="1"/>
    <col min="2321" max="2560" width="11.42578125" style="144"/>
    <col min="2561" max="2561" width="11.42578125" style="144" customWidth="1"/>
    <col min="2562" max="2562" width="32.5703125" style="144" customWidth="1"/>
    <col min="2563" max="2563" width="23.42578125" style="144" customWidth="1"/>
    <col min="2564" max="2564" width="21.28515625" style="144" customWidth="1"/>
    <col min="2565" max="2565" width="19.28515625" style="144" customWidth="1"/>
    <col min="2566" max="2566" width="14.28515625" style="144" customWidth="1"/>
    <col min="2567" max="2567" width="13.28515625" style="144" customWidth="1"/>
    <col min="2568" max="2568" width="12.7109375" style="144" customWidth="1"/>
    <col min="2569" max="2569" width="54" style="144" customWidth="1"/>
    <col min="2570" max="2571" width="17.140625" style="144" customWidth="1"/>
    <col min="2572" max="2572" width="21.140625" style="144" customWidth="1"/>
    <col min="2573" max="2573" width="19.42578125" style="144" customWidth="1"/>
    <col min="2574" max="2575" width="13.7109375" style="144" customWidth="1"/>
    <col min="2576" max="2576" width="33.28515625" style="144" customWidth="1"/>
    <col min="2577" max="2816" width="11.42578125" style="144"/>
    <col min="2817" max="2817" width="11.42578125" style="144" customWidth="1"/>
    <col min="2818" max="2818" width="32.5703125" style="144" customWidth="1"/>
    <col min="2819" max="2819" width="23.42578125" style="144" customWidth="1"/>
    <col min="2820" max="2820" width="21.28515625" style="144" customWidth="1"/>
    <col min="2821" max="2821" width="19.28515625" style="144" customWidth="1"/>
    <col min="2822" max="2822" width="14.28515625" style="144" customWidth="1"/>
    <col min="2823" max="2823" width="13.28515625" style="144" customWidth="1"/>
    <col min="2824" max="2824" width="12.7109375" style="144" customWidth="1"/>
    <col min="2825" max="2825" width="54" style="144" customWidth="1"/>
    <col min="2826" max="2827" width="17.140625" style="144" customWidth="1"/>
    <col min="2828" max="2828" width="21.140625" style="144" customWidth="1"/>
    <col min="2829" max="2829" width="19.42578125" style="144" customWidth="1"/>
    <col min="2830" max="2831" width="13.7109375" style="144" customWidth="1"/>
    <col min="2832" max="2832" width="33.28515625" style="144" customWidth="1"/>
    <col min="2833" max="3072" width="11.42578125" style="144"/>
    <col min="3073" max="3073" width="11.42578125" style="144" customWidth="1"/>
    <col min="3074" max="3074" width="32.5703125" style="144" customWidth="1"/>
    <col min="3075" max="3075" width="23.42578125" style="144" customWidth="1"/>
    <col min="3076" max="3076" width="21.28515625" style="144" customWidth="1"/>
    <col min="3077" max="3077" width="19.28515625" style="144" customWidth="1"/>
    <col min="3078" max="3078" width="14.28515625" style="144" customWidth="1"/>
    <col min="3079" max="3079" width="13.28515625" style="144" customWidth="1"/>
    <col min="3080" max="3080" width="12.7109375" style="144" customWidth="1"/>
    <col min="3081" max="3081" width="54" style="144" customWidth="1"/>
    <col min="3082" max="3083" width="17.140625" style="144" customWidth="1"/>
    <col min="3084" max="3084" width="21.140625" style="144" customWidth="1"/>
    <col min="3085" max="3085" width="19.42578125" style="144" customWidth="1"/>
    <col min="3086" max="3087" width="13.7109375" style="144" customWidth="1"/>
    <col min="3088" max="3088" width="33.28515625" style="144" customWidth="1"/>
    <col min="3089" max="3328" width="11.42578125" style="144"/>
    <col min="3329" max="3329" width="11.42578125" style="144" customWidth="1"/>
    <col min="3330" max="3330" width="32.5703125" style="144" customWidth="1"/>
    <col min="3331" max="3331" width="23.42578125" style="144" customWidth="1"/>
    <col min="3332" max="3332" width="21.28515625" style="144" customWidth="1"/>
    <col min="3333" max="3333" width="19.28515625" style="144" customWidth="1"/>
    <col min="3334" max="3334" width="14.28515625" style="144" customWidth="1"/>
    <col min="3335" max="3335" width="13.28515625" style="144" customWidth="1"/>
    <col min="3336" max="3336" width="12.7109375" style="144" customWidth="1"/>
    <col min="3337" max="3337" width="54" style="144" customWidth="1"/>
    <col min="3338" max="3339" width="17.140625" style="144" customWidth="1"/>
    <col min="3340" max="3340" width="21.140625" style="144" customWidth="1"/>
    <col min="3341" max="3341" width="19.42578125" style="144" customWidth="1"/>
    <col min="3342" max="3343" width="13.7109375" style="144" customWidth="1"/>
    <col min="3344" max="3344" width="33.28515625" style="144" customWidth="1"/>
    <col min="3345" max="3584" width="11.42578125" style="144"/>
    <col min="3585" max="3585" width="11.42578125" style="144" customWidth="1"/>
    <col min="3586" max="3586" width="32.5703125" style="144" customWidth="1"/>
    <col min="3587" max="3587" width="23.42578125" style="144" customWidth="1"/>
    <col min="3588" max="3588" width="21.28515625" style="144" customWidth="1"/>
    <col min="3589" max="3589" width="19.28515625" style="144" customWidth="1"/>
    <col min="3590" max="3590" width="14.28515625" style="144" customWidth="1"/>
    <col min="3591" max="3591" width="13.28515625" style="144" customWidth="1"/>
    <col min="3592" max="3592" width="12.7109375" style="144" customWidth="1"/>
    <col min="3593" max="3593" width="54" style="144" customWidth="1"/>
    <col min="3594" max="3595" width="17.140625" style="144" customWidth="1"/>
    <col min="3596" max="3596" width="21.140625" style="144" customWidth="1"/>
    <col min="3597" max="3597" width="19.42578125" style="144" customWidth="1"/>
    <col min="3598" max="3599" width="13.7109375" style="144" customWidth="1"/>
    <col min="3600" max="3600" width="33.28515625" style="144" customWidth="1"/>
    <col min="3601" max="3840" width="11.42578125" style="144"/>
    <col min="3841" max="3841" width="11.42578125" style="144" customWidth="1"/>
    <col min="3842" max="3842" width="32.5703125" style="144" customWidth="1"/>
    <col min="3843" max="3843" width="23.42578125" style="144" customWidth="1"/>
    <col min="3844" max="3844" width="21.28515625" style="144" customWidth="1"/>
    <col min="3845" max="3845" width="19.28515625" style="144" customWidth="1"/>
    <col min="3846" max="3846" width="14.28515625" style="144" customWidth="1"/>
    <col min="3847" max="3847" width="13.28515625" style="144" customWidth="1"/>
    <col min="3848" max="3848" width="12.7109375" style="144" customWidth="1"/>
    <col min="3849" max="3849" width="54" style="144" customWidth="1"/>
    <col min="3850" max="3851" width="17.140625" style="144" customWidth="1"/>
    <col min="3852" max="3852" width="21.140625" style="144" customWidth="1"/>
    <col min="3853" max="3853" width="19.42578125" style="144" customWidth="1"/>
    <col min="3854" max="3855" width="13.7109375" style="144" customWidth="1"/>
    <col min="3856" max="3856" width="33.28515625" style="144" customWidth="1"/>
    <col min="3857" max="4096" width="11.42578125" style="144"/>
    <col min="4097" max="4097" width="11.42578125" style="144" customWidth="1"/>
    <col min="4098" max="4098" width="32.5703125" style="144" customWidth="1"/>
    <col min="4099" max="4099" width="23.42578125" style="144" customWidth="1"/>
    <col min="4100" max="4100" width="21.28515625" style="144" customWidth="1"/>
    <col min="4101" max="4101" width="19.28515625" style="144" customWidth="1"/>
    <col min="4102" max="4102" width="14.28515625" style="144" customWidth="1"/>
    <col min="4103" max="4103" width="13.28515625" style="144" customWidth="1"/>
    <col min="4104" max="4104" width="12.7109375" style="144" customWidth="1"/>
    <col min="4105" max="4105" width="54" style="144" customWidth="1"/>
    <col min="4106" max="4107" width="17.140625" style="144" customWidth="1"/>
    <col min="4108" max="4108" width="21.140625" style="144" customWidth="1"/>
    <col min="4109" max="4109" width="19.42578125" style="144" customWidth="1"/>
    <col min="4110" max="4111" width="13.7109375" style="144" customWidth="1"/>
    <col min="4112" max="4112" width="33.28515625" style="144" customWidth="1"/>
    <col min="4113" max="4352" width="11.42578125" style="144"/>
    <col min="4353" max="4353" width="11.42578125" style="144" customWidth="1"/>
    <col min="4354" max="4354" width="32.5703125" style="144" customWidth="1"/>
    <col min="4355" max="4355" width="23.42578125" style="144" customWidth="1"/>
    <col min="4356" max="4356" width="21.28515625" style="144" customWidth="1"/>
    <col min="4357" max="4357" width="19.28515625" style="144" customWidth="1"/>
    <col min="4358" max="4358" width="14.28515625" style="144" customWidth="1"/>
    <col min="4359" max="4359" width="13.28515625" style="144" customWidth="1"/>
    <col min="4360" max="4360" width="12.7109375" style="144" customWidth="1"/>
    <col min="4361" max="4361" width="54" style="144" customWidth="1"/>
    <col min="4362" max="4363" width="17.140625" style="144" customWidth="1"/>
    <col min="4364" max="4364" width="21.140625" style="144" customWidth="1"/>
    <col min="4365" max="4365" width="19.42578125" style="144" customWidth="1"/>
    <col min="4366" max="4367" width="13.7109375" style="144" customWidth="1"/>
    <col min="4368" max="4368" width="33.28515625" style="144" customWidth="1"/>
    <col min="4369" max="4608" width="11.42578125" style="144"/>
    <col min="4609" max="4609" width="11.42578125" style="144" customWidth="1"/>
    <col min="4610" max="4610" width="32.5703125" style="144" customWidth="1"/>
    <col min="4611" max="4611" width="23.42578125" style="144" customWidth="1"/>
    <col min="4612" max="4612" width="21.28515625" style="144" customWidth="1"/>
    <col min="4613" max="4613" width="19.28515625" style="144" customWidth="1"/>
    <col min="4614" max="4614" width="14.28515625" style="144" customWidth="1"/>
    <col min="4615" max="4615" width="13.28515625" style="144" customWidth="1"/>
    <col min="4616" max="4616" width="12.7109375" style="144" customWidth="1"/>
    <col min="4617" max="4617" width="54" style="144" customWidth="1"/>
    <col min="4618" max="4619" width="17.140625" style="144" customWidth="1"/>
    <col min="4620" max="4620" width="21.140625" style="144" customWidth="1"/>
    <col min="4621" max="4621" width="19.42578125" style="144" customWidth="1"/>
    <col min="4622" max="4623" width="13.7109375" style="144" customWidth="1"/>
    <col min="4624" max="4624" width="33.28515625" style="144" customWidth="1"/>
    <col min="4625" max="4864" width="11.42578125" style="144"/>
    <col min="4865" max="4865" width="11.42578125" style="144" customWidth="1"/>
    <col min="4866" max="4866" width="32.5703125" style="144" customWidth="1"/>
    <col min="4867" max="4867" width="23.42578125" style="144" customWidth="1"/>
    <col min="4868" max="4868" width="21.28515625" style="144" customWidth="1"/>
    <col min="4869" max="4869" width="19.28515625" style="144" customWidth="1"/>
    <col min="4870" max="4870" width="14.28515625" style="144" customWidth="1"/>
    <col min="4871" max="4871" width="13.28515625" style="144" customWidth="1"/>
    <col min="4872" max="4872" width="12.7109375" style="144" customWidth="1"/>
    <col min="4873" max="4873" width="54" style="144" customWidth="1"/>
    <col min="4874" max="4875" width="17.140625" style="144" customWidth="1"/>
    <col min="4876" max="4876" width="21.140625" style="144" customWidth="1"/>
    <col min="4877" max="4877" width="19.42578125" style="144" customWidth="1"/>
    <col min="4878" max="4879" width="13.7109375" style="144" customWidth="1"/>
    <col min="4880" max="4880" width="33.28515625" style="144" customWidth="1"/>
    <col min="4881" max="5120" width="11.42578125" style="144"/>
    <col min="5121" max="5121" width="11.42578125" style="144" customWidth="1"/>
    <col min="5122" max="5122" width="32.5703125" style="144" customWidth="1"/>
    <col min="5123" max="5123" width="23.42578125" style="144" customWidth="1"/>
    <col min="5124" max="5124" width="21.28515625" style="144" customWidth="1"/>
    <col min="5125" max="5125" width="19.28515625" style="144" customWidth="1"/>
    <col min="5126" max="5126" width="14.28515625" style="144" customWidth="1"/>
    <col min="5127" max="5127" width="13.28515625" style="144" customWidth="1"/>
    <col min="5128" max="5128" width="12.7109375" style="144" customWidth="1"/>
    <col min="5129" max="5129" width="54" style="144" customWidth="1"/>
    <col min="5130" max="5131" width="17.140625" style="144" customWidth="1"/>
    <col min="5132" max="5132" width="21.140625" style="144" customWidth="1"/>
    <col min="5133" max="5133" width="19.42578125" style="144" customWidth="1"/>
    <col min="5134" max="5135" width="13.7109375" style="144" customWidth="1"/>
    <col min="5136" max="5136" width="33.28515625" style="144" customWidth="1"/>
    <col min="5137" max="5376" width="11.42578125" style="144"/>
    <col min="5377" max="5377" width="11.42578125" style="144" customWidth="1"/>
    <col min="5378" max="5378" width="32.5703125" style="144" customWidth="1"/>
    <col min="5379" max="5379" width="23.42578125" style="144" customWidth="1"/>
    <col min="5380" max="5380" width="21.28515625" style="144" customWidth="1"/>
    <col min="5381" max="5381" width="19.28515625" style="144" customWidth="1"/>
    <col min="5382" max="5382" width="14.28515625" style="144" customWidth="1"/>
    <col min="5383" max="5383" width="13.28515625" style="144" customWidth="1"/>
    <col min="5384" max="5384" width="12.7109375" style="144" customWidth="1"/>
    <col min="5385" max="5385" width="54" style="144" customWidth="1"/>
    <col min="5386" max="5387" width="17.140625" style="144" customWidth="1"/>
    <col min="5388" max="5388" width="21.140625" style="144" customWidth="1"/>
    <col min="5389" max="5389" width="19.42578125" style="144" customWidth="1"/>
    <col min="5390" max="5391" width="13.7109375" style="144" customWidth="1"/>
    <col min="5392" max="5392" width="33.28515625" style="144" customWidth="1"/>
    <col min="5393" max="5632" width="11.42578125" style="144"/>
    <col min="5633" max="5633" width="11.42578125" style="144" customWidth="1"/>
    <col min="5634" max="5634" width="32.5703125" style="144" customWidth="1"/>
    <col min="5635" max="5635" width="23.42578125" style="144" customWidth="1"/>
    <col min="5636" max="5636" width="21.28515625" style="144" customWidth="1"/>
    <col min="5637" max="5637" width="19.28515625" style="144" customWidth="1"/>
    <col min="5638" max="5638" width="14.28515625" style="144" customWidth="1"/>
    <col min="5639" max="5639" width="13.28515625" style="144" customWidth="1"/>
    <col min="5640" max="5640" width="12.7109375" style="144" customWidth="1"/>
    <col min="5641" max="5641" width="54" style="144" customWidth="1"/>
    <col min="5642" max="5643" width="17.140625" style="144" customWidth="1"/>
    <col min="5644" max="5644" width="21.140625" style="144" customWidth="1"/>
    <col min="5645" max="5645" width="19.42578125" style="144" customWidth="1"/>
    <col min="5646" max="5647" width="13.7109375" style="144" customWidth="1"/>
    <col min="5648" max="5648" width="33.28515625" style="144" customWidth="1"/>
    <col min="5649" max="5888" width="11.42578125" style="144"/>
    <col min="5889" max="5889" width="11.42578125" style="144" customWidth="1"/>
    <col min="5890" max="5890" width="32.5703125" style="144" customWidth="1"/>
    <col min="5891" max="5891" width="23.42578125" style="144" customWidth="1"/>
    <col min="5892" max="5892" width="21.28515625" style="144" customWidth="1"/>
    <col min="5893" max="5893" width="19.28515625" style="144" customWidth="1"/>
    <col min="5894" max="5894" width="14.28515625" style="144" customWidth="1"/>
    <col min="5895" max="5895" width="13.28515625" style="144" customWidth="1"/>
    <col min="5896" max="5896" width="12.7109375" style="144" customWidth="1"/>
    <col min="5897" max="5897" width="54" style="144" customWidth="1"/>
    <col min="5898" max="5899" width="17.140625" style="144" customWidth="1"/>
    <col min="5900" max="5900" width="21.140625" style="144" customWidth="1"/>
    <col min="5901" max="5901" width="19.42578125" style="144" customWidth="1"/>
    <col min="5902" max="5903" width="13.7109375" style="144" customWidth="1"/>
    <col min="5904" max="5904" width="33.28515625" style="144" customWidth="1"/>
    <col min="5905" max="6144" width="11.42578125" style="144"/>
    <col min="6145" max="6145" width="11.42578125" style="144" customWidth="1"/>
    <col min="6146" max="6146" width="32.5703125" style="144" customWidth="1"/>
    <col min="6147" max="6147" width="23.42578125" style="144" customWidth="1"/>
    <col min="6148" max="6148" width="21.28515625" style="144" customWidth="1"/>
    <col min="6149" max="6149" width="19.28515625" style="144" customWidth="1"/>
    <col min="6150" max="6150" width="14.28515625" style="144" customWidth="1"/>
    <col min="6151" max="6151" width="13.28515625" style="144" customWidth="1"/>
    <col min="6152" max="6152" width="12.7109375" style="144" customWidth="1"/>
    <col min="6153" max="6153" width="54" style="144" customWidth="1"/>
    <col min="6154" max="6155" width="17.140625" style="144" customWidth="1"/>
    <col min="6156" max="6156" width="21.140625" style="144" customWidth="1"/>
    <col min="6157" max="6157" width="19.42578125" style="144" customWidth="1"/>
    <col min="6158" max="6159" width="13.7109375" style="144" customWidth="1"/>
    <col min="6160" max="6160" width="33.28515625" style="144" customWidth="1"/>
    <col min="6161" max="6400" width="11.42578125" style="144"/>
    <col min="6401" max="6401" width="11.42578125" style="144" customWidth="1"/>
    <col min="6402" max="6402" width="32.5703125" style="144" customWidth="1"/>
    <col min="6403" max="6403" width="23.42578125" style="144" customWidth="1"/>
    <col min="6404" max="6404" width="21.28515625" style="144" customWidth="1"/>
    <col min="6405" max="6405" width="19.28515625" style="144" customWidth="1"/>
    <col min="6406" max="6406" width="14.28515625" style="144" customWidth="1"/>
    <col min="6407" max="6407" width="13.28515625" style="144" customWidth="1"/>
    <col min="6408" max="6408" width="12.7109375" style="144" customWidth="1"/>
    <col min="6409" max="6409" width="54" style="144" customWidth="1"/>
    <col min="6410" max="6411" width="17.140625" style="144" customWidth="1"/>
    <col min="6412" max="6412" width="21.140625" style="144" customWidth="1"/>
    <col min="6413" max="6413" width="19.42578125" style="144" customWidth="1"/>
    <col min="6414" max="6415" width="13.7109375" style="144" customWidth="1"/>
    <col min="6416" max="6416" width="33.28515625" style="144" customWidth="1"/>
    <col min="6417" max="6656" width="11.42578125" style="144"/>
    <col min="6657" max="6657" width="11.42578125" style="144" customWidth="1"/>
    <col min="6658" max="6658" width="32.5703125" style="144" customWidth="1"/>
    <col min="6659" max="6659" width="23.42578125" style="144" customWidth="1"/>
    <col min="6660" max="6660" width="21.28515625" style="144" customWidth="1"/>
    <col min="6661" max="6661" width="19.28515625" style="144" customWidth="1"/>
    <col min="6662" max="6662" width="14.28515625" style="144" customWidth="1"/>
    <col min="6663" max="6663" width="13.28515625" style="144" customWidth="1"/>
    <col min="6664" max="6664" width="12.7109375" style="144" customWidth="1"/>
    <col min="6665" max="6665" width="54" style="144" customWidth="1"/>
    <col min="6666" max="6667" width="17.140625" style="144" customWidth="1"/>
    <col min="6668" max="6668" width="21.140625" style="144" customWidth="1"/>
    <col min="6669" max="6669" width="19.42578125" style="144" customWidth="1"/>
    <col min="6670" max="6671" width="13.7109375" style="144" customWidth="1"/>
    <col min="6672" max="6672" width="33.28515625" style="144" customWidth="1"/>
    <col min="6673" max="6912" width="11.42578125" style="144"/>
    <col min="6913" max="6913" width="11.42578125" style="144" customWidth="1"/>
    <col min="6914" max="6914" width="32.5703125" style="144" customWidth="1"/>
    <col min="6915" max="6915" width="23.42578125" style="144" customWidth="1"/>
    <col min="6916" max="6916" width="21.28515625" style="144" customWidth="1"/>
    <col min="6917" max="6917" width="19.28515625" style="144" customWidth="1"/>
    <col min="6918" max="6918" width="14.28515625" style="144" customWidth="1"/>
    <col min="6919" max="6919" width="13.28515625" style="144" customWidth="1"/>
    <col min="6920" max="6920" width="12.7109375" style="144" customWidth="1"/>
    <col min="6921" max="6921" width="54" style="144" customWidth="1"/>
    <col min="6922" max="6923" width="17.140625" style="144" customWidth="1"/>
    <col min="6924" max="6924" width="21.140625" style="144" customWidth="1"/>
    <col min="6925" max="6925" width="19.42578125" style="144" customWidth="1"/>
    <col min="6926" max="6927" width="13.7109375" style="144" customWidth="1"/>
    <col min="6928" max="6928" width="33.28515625" style="144" customWidth="1"/>
    <col min="6929" max="7168" width="11.42578125" style="144"/>
    <col min="7169" max="7169" width="11.42578125" style="144" customWidth="1"/>
    <col min="7170" max="7170" width="32.5703125" style="144" customWidth="1"/>
    <col min="7171" max="7171" width="23.42578125" style="144" customWidth="1"/>
    <col min="7172" max="7172" width="21.28515625" style="144" customWidth="1"/>
    <col min="7173" max="7173" width="19.28515625" style="144" customWidth="1"/>
    <col min="7174" max="7174" width="14.28515625" style="144" customWidth="1"/>
    <col min="7175" max="7175" width="13.28515625" style="144" customWidth="1"/>
    <col min="7176" max="7176" width="12.7109375" style="144" customWidth="1"/>
    <col min="7177" max="7177" width="54" style="144" customWidth="1"/>
    <col min="7178" max="7179" width="17.140625" style="144" customWidth="1"/>
    <col min="7180" max="7180" width="21.140625" style="144" customWidth="1"/>
    <col min="7181" max="7181" width="19.42578125" style="144" customWidth="1"/>
    <col min="7182" max="7183" width="13.7109375" style="144" customWidth="1"/>
    <col min="7184" max="7184" width="33.28515625" style="144" customWidth="1"/>
    <col min="7185" max="7424" width="11.42578125" style="144"/>
    <col min="7425" max="7425" width="11.42578125" style="144" customWidth="1"/>
    <col min="7426" max="7426" width="32.5703125" style="144" customWidth="1"/>
    <col min="7427" max="7427" width="23.42578125" style="144" customWidth="1"/>
    <col min="7428" max="7428" width="21.28515625" style="144" customWidth="1"/>
    <col min="7429" max="7429" width="19.28515625" style="144" customWidth="1"/>
    <col min="7430" max="7430" width="14.28515625" style="144" customWidth="1"/>
    <col min="7431" max="7431" width="13.28515625" style="144" customWidth="1"/>
    <col min="7432" max="7432" width="12.7109375" style="144" customWidth="1"/>
    <col min="7433" max="7433" width="54" style="144" customWidth="1"/>
    <col min="7434" max="7435" width="17.140625" style="144" customWidth="1"/>
    <col min="7436" max="7436" width="21.140625" style="144" customWidth="1"/>
    <col min="7437" max="7437" width="19.42578125" style="144" customWidth="1"/>
    <col min="7438" max="7439" width="13.7109375" style="144" customWidth="1"/>
    <col min="7440" max="7440" width="33.28515625" style="144" customWidth="1"/>
    <col min="7441" max="7680" width="11.42578125" style="144"/>
    <col min="7681" max="7681" width="11.42578125" style="144" customWidth="1"/>
    <col min="7682" max="7682" width="32.5703125" style="144" customWidth="1"/>
    <col min="7683" max="7683" width="23.42578125" style="144" customWidth="1"/>
    <col min="7684" max="7684" width="21.28515625" style="144" customWidth="1"/>
    <col min="7685" max="7685" width="19.28515625" style="144" customWidth="1"/>
    <col min="7686" max="7686" width="14.28515625" style="144" customWidth="1"/>
    <col min="7687" max="7687" width="13.28515625" style="144" customWidth="1"/>
    <col min="7688" max="7688" width="12.7109375" style="144" customWidth="1"/>
    <col min="7689" max="7689" width="54" style="144" customWidth="1"/>
    <col min="7690" max="7691" width="17.140625" style="144" customWidth="1"/>
    <col min="7692" max="7692" width="21.140625" style="144" customWidth="1"/>
    <col min="7693" max="7693" width="19.42578125" style="144" customWidth="1"/>
    <col min="7694" max="7695" width="13.7109375" style="144" customWidth="1"/>
    <col min="7696" max="7696" width="33.28515625" style="144" customWidth="1"/>
    <col min="7697" max="7936" width="11.42578125" style="144"/>
    <col min="7937" max="7937" width="11.42578125" style="144" customWidth="1"/>
    <col min="7938" max="7938" width="32.5703125" style="144" customWidth="1"/>
    <col min="7939" max="7939" width="23.42578125" style="144" customWidth="1"/>
    <col min="7940" max="7940" width="21.28515625" style="144" customWidth="1"/>
    <col min="7941" max="7941" width="19.28515625" style="144" customWidth="1"/>
    <col min="7942" max="7942" width="14.28515625" style="144" customWidth="1"/>
    <col min="7943" max="7943" width="13.28515625" style="144" customWidth="1"/>
    <col min="7944" max="7944" width="12.7109375" style="144" customWidth="1"/>
    <col min="7945" max="7945" width="54" style="144" customWidth="1"/>
    <col min="7946" max="7947" width="17.140625" style="144" customWidth="1"/>
    <col min="7948" max="7948" width="21.140625" style="144" customWidth="1"/>
    <col min="7949" max="7949" width="19.42578125" style="144" customWidth="1"/>
    <col min="7950" max="7951" width="13.7109375" style="144" customWidth="1"/>
    <col min="7952" max="7952" width="33.28515625" style="144" customWidth="1"/>
    <col min="7953" max="8192" width="11.42578125" style="144"/>
    <col min="8193" max="8193" width="11.42578125" style="144" customWidth="1"/>
    <col min="8194" max="8194" width="32.5703125" style="144" customWidth="1"/>
    <col min="8195" max="8195" width="23.42578125" style="144" customWidth="1"/>
    <col min="8196" max="8196" width="21.28515625" style="144" customWidth="1"/>
    <col min="8197" max="8197" width="19.28515625" style="144" customWidth="1"/>
    <col min="8198" max="8198" width="14.28515625" style="144" customWidth="1"/>
    <col min="8199" max="8199" width="13.28515625" style="144" customWidth="1"/>
    <col min="8200" max="8200" width="12.7109375" style="144" customWidth="1"/>
    <col min="8201" max="8201" width="54" style="144" customWidth="1"/>
    <col min="8202" max="8203" width="17.140625" style="144" customWidth="1"/>
    <col min="8204" max="8204" width="21.140625" style="144" customWidth="1"/>
    <col min="8205" max="8205" width="19.42578125" style="144" customWidth="1"/>
    <col min="8206" max="8207" width="13.7109375" style="144" customWidth="1"/>
    <col min="8208" max="8208" width="33.28515625" style="144" customWidth="1"/>
    <col min="8209" max="8448" width="11.42578125" style="144"/>
    <col min="8449" max="8449" width="11.42578125" style="144" customWidth="1"/>
    <col min="8450" max="8450" width="32.5703125" style="144" customWidth="1"/>
    <col min="8451" max="8451" width="23.42578125" style="144" customWidth="1"/>
    <col min="8452" max="8452" width="21.28515625" style="144" customWidth="1"/>
    <col min="8453" max="8453" width="19.28515625" style="144" customWidth="1"/>
    <col min="8454" max="8454" width="14.28515625" style="144" customWidth="1"/>
    <col min="8455" max="8455" width="13.28515625" style="144" customWidth="1"/>
    <col min="8456" max="8456" width="12.7109375" style="144" customWidth="1"/>
    <col min="8457" max="8457" width="54" style="144" customWidth="1"/>
    <col min="8458" max="8459" width="17.140625" style="144" customWidth="1"/>
    <col min="8460" max="8460" width="21.140625" style="144" customWidth="1"/>
    <col min="8461" max="8461" width="19.42578125" style="144" customWidth="1"/>
    <col min="8462" max="8463" width="13.7109375" style="144" customWidth="1"/>
    <col min="8464" max="8464" width="33.28515625" style="144" customWidth="1"/>
    <col min="8465" max="8704" width="11.42578125" style="144"/>
    <col min="8705" max="8705" width="11.42578125" style="144" customWidth="1"/>
    <col min="8706" max="8706" width="32.5703125" style="144" customWidth="1"/>
    <col min="8707" max="8707" width="23.42578125" style="144" customWidth="1"/>
    <col min="8708" max="8708" width="21.28515625" style="144" customWidth="1"/>
    <col min="8709" max="8709" width="19.28515625" style="144" customWidth="1"/>
    <col min="8710" max="8710" width="14.28515625" style="144" customWidth="1"/>
    <col min="8711" max="8711" width="13.28515625" style="144" customWidth="1"/>
    <col min="8712" max="8712" width="12.7109375" style="144" customWidth="1"/>
    <col min="8713" max="8713" width="54" style="144" customWidth="1"/>
    <col min="8714" max="8715" width="17.140625" style="144" customWidth="1"/>
    <col min="8716" max="8716" width="21.140625" style="144" customWidth="1"/>
    <col min="8717" max="8717" width="19.42578125" style="144" customWidth="1"/>
    <col min="8718" max="8719" width="13.7109375" style="144" customWidth="1"/>
    <col min="8720" max="8720" width="33.28515625" style="144" customWidth="1"/>
    <col min="8721" max="8960" width="11.42578125" style="144"/>
    <col min="8961" max="8961" width="11.42578125" style="144" customWidth="1"/>
    <col min="8962" max="8962" width="32.5703125" style="144" customWidth="1"/>
    <col min="8963" max="8963" width="23.42578125" style="144" customWidth="1"/>
    <col min="8964" max="8964" width="21.28515625" style="144" customWidth="1"/>
    <col min="8965" max="8965" width="19.28515625" style="144" customWidth="1"/>
    <col min="8966" max="8966" width="14.28515625" style="144" customWidth="1"/>
    <col min="8967" max="8967" width="13.28515625" style="144" customWidth="1"/>
    <col min="8968" max="8968" width="12.7109375" style="144" customWidth="1"/>
    <col min="8969" max="8969" width="54" style="144" customWidth="1"/>
    <col min="8970" max="8971" width="17.140625" style="144" customWidth="1"/>
    <col min="8972" max="8972" width="21.140625" style="144" customWidth="1"/>
    <col min="8973" max="8973" width="19.42578125" style="144" customWidth="1"/>
    <col min="8974" max="8975" width="13.7109375" style="144" customWidth="1"/>
    <col min="8976" max="8976" width="33.28515625" style="144" customWidth="1"/>
    <col min="8977" max="9216" width="11.42578125" style="144"/>
    <col min="9217" max="9217" width="11.42578125" style="144" customWidth="1"/>
    <col min="9218" max="9218" width="32.5703125" style="144" customWidth="1"/>
    <col min="9219" max="9219" width="23.42578125" style="144" customWidth="1"/>
    <col min="9220" max="9220" width="21.28515625" style="144" customWidth="1"/>
    <col min="9221" max="9221" width="19.28515625" style="144" customWidth="1"/>
    <col min="9222" max="9222" width="14.28515625" style="144" customWidth="1"/>
    <col min="9223" max="9223" width="13.28515625" style="144" customWidth="1"/>
    <col min="9224" max="9224" width="12.7109375" style="144" customWidth="1"/>
    <col min="9225" max="9225" width="54" style="144" customWidth="1"/>
    <col min="9226" max="9227" width="17.140625" style="144" customWidth="1"/>
    <col min="9228" max="9228" width="21.140625" style="144" customWidth="1"/>
    <col min="9229" max="9229" width="19.42578125" style="144" customWidth="1"/>
    <col min="9230" max="9231" width="13.7109375" style="144" customWidth="1"/>
    <col min="9232" max="9232" width="33.28515625" style="144" customWidth="1"/>
    <col min="9233" max="9472" width="11.42578125" style="144"/>
    <col min="9473" max="9473" width="11.42578125" style="144" customWidth="1"/>
    <col min="9474" max="9474" width="32.5703125" style="144" customWidth="1"/>
    <col min="9475" max="9475" width="23.42578125" style="144" customWidth="1"/>
    <col min="9476" max="9476" width="21.28515625" style="144" customWidth="1"/>
    <col min="9477" max="9477" width="19.28515625" style="144" customWidth="1"/>
    <col min="9478" max="9478" width="14.28515625" style="144" customWidth="1"/>
    <col min="9479" max="9479" width="13.28515625" style="144" customWidth="1"/>
    <col min="9480" max="9480" width="12.7109375" style="144" customWidth="1"/>
    <col min="9481" max="9481" width="54" style="144" customWidth="1"/>
    <col min="9482" max="9483" width="17.140625" style="144" customWidth="1"/>
    <col min="9484" max="9484" width="21.140625" style="144" customWidth="1"/>
    <col min="9485" max="9485" width="19.42578125" style="144" customWidth="1"/>
    <col min="9486" max="9487" width="13.7109375" style="144" customWidth="1"/>
    <col min="9488" max="9488" width="33.28515625" style="144" customWidth="1"/>
    <col min="9489" max="9728" width="11.42578125" style="144"/>
    <col min="9729" max="9729" width="11.42578125" style="144" customWidth="1"/>
    <col min="9730" max="9730" width="32.5703125" style="144" customWidth="1"/>
    <col min="9731" max="9731" width="23.42578125" style="144" customWidth="1"/>
    <col min="9732" max="9732" width="21.28515625" style="144" customWidth="1"/>
    <col min="9733" max="9733" width="19.28515625" style="144" customWidth="1"/>
    <col min="9734" max="9734" width="14.28515625" style="144" customWidth="1"/>
    <col min="9735" max="9735" width="13.28515625" style="144" customWidth="1"/>
    <col min="9736" max="9736" width="12.7109375" style="144" customWidth="1"/>
    <col min="9737" max="9737" width="54" style="144" customWidth="1"/>
    <col min="9738" max="9739" width="17.140625" style="144" customWidth="1"/>
    <col min="9740" max="9740" width="21.140625" style="144" customWidth="1"/>
    <col min="9741" max="9741" width="19.42578125" style="144" customWidth="1"/>
    <col min="9742" max="9743" width="13.7109375" style="144" customWidth="1"/>
    <col min="9744" max="9744" width="33.28515625" style="144" customWidth="1"/>
    <col min="9745" max="9984" width="11.42578125" style="144"/>
    <col min="9985" max="9985" width="11.42578125" style="144" customWidth="1"/>
    <col min="9986" max="9986" width="32.5703125" style="144" customWidth="1"/>
    <col min="9987" max="9987" width="23.42578125" style="144" customWidth="1"/>
    <col min="9988" max="9988" width="21.28515625" style="144" customWidth="1"/>
    <col min="9989" max="9989" width="19.28515625" style="144" customWidth="1"/>
    <col min="9990" max="9990" width="14.28515625" style="144" customWidth="1"/>
    <col min="9991" max="9991" width="13.28515625" style="144" customWidth="1"/>
    <col min="9992" max="9992" width="12.7109375" style="144" customWidth="1"/>
    <col min="9993" max="9993" width="54" style="144" customWidth="1"/>
    <col min="9994" max="9995" width="17.140625" style="144" customWidth="1"/>
    <col min="9996" max="9996" width="21.140625" style="144" customWidth="1"/>
    <col min="9997" max="9997" width="19.42578125" style="144" customWidth="1"/>
    <col min="9998" max="9999" width="13.7109375" style="144" customWidth="1"/>
    <col min="10000" max="10000" width="33.28515625" style="144" customWidth="1"/>
    <col min="10001" max="10240" width="11.42578125" style="144"/>
    <col min="10241" max="10241" width="11.42578125" style="144" customWidth="1"/>
    <col min="10242" max="10242" width="32.5703125" style="144" customWidth="1"/>
    <col min="10243" max="10243" width="23.42578125" style="144" customWidth="1"/>
    <col min="10244" max="10244" width="21.28515625" style="144" customWidth="1"/>
    <col min="10245" max="10245" width="19.28515625" style="144" customWidth="1"/>
    <col min="10246" max="10246" width="14.28515625" style="144" customWidth="1"/>
    <col min="10247" max="10247" width="13.28515625" style="144" customWidth="1"/>
    <col min="10248" max="10248" width="12.7109375" style="144" customWidth="1"/>
    <col min="10249" max="10249" width="54" style="144" customWidth="1"/>
    <col min="10250" max="10251" width="17.140625" style="144" customWidth="1"/>
    <col min="10252" max="10252" width="21.140625" style="144" customWidth="1"/>
    <col min="10253" max="10253" width="19.42578125" style="144" customWidth="1"/>
    <col min="10254" max="10255" width="13.7109375" style="144" customWidth="1"/>
    <col min="10256" max="10256" width="33.28515625" style="144" customWidth="1"/>
    <col min="10257" max="10496" width="11.42578125" style="144"/>
    <col min="10497" max="10497" width="11.42578125" style="144" customWidth="1"/>
    <col min="10498" max="10498" width="32.5703125" style="144" customWidth="1"/>
    <col min="10499" max="10499" width="23.42578125" style="144" customWidth="1"/>
    <col min="10500" max="10500" width="21.28515625" style="144" customWidth="1"/>
    <col min="10501" max="10501" width="19.28515625" style="144" customWidth="1"/>
    <col min="10502" max="10502" width="14.28515625" style="144" customWidth="1"/>
    <col min="10503" max="10503" width="13.28515625" style="144" customWidth="1"/>
    <col min="10504" max="10504" width="12.7109375" style="144" customWidth="1"/>
    <col min="10505" max="10505" width="54" style="144" customWidth="1"/>
    <col min="10506" max="10507" width="17.140625" style="144" customWidth="1"/>
    <col min="10508" max="10508" width="21.140625" style="144" customWidth="1"/>
    <col min="10509" max="10509" width="19.42578125" style="144" customWidth="1"/>
    <col min="10510" max="10511" width="13.7109375" style="144" customWidth="1"/>
    <col min="10512" max="10512" width="33.28515625" style="144" customWidth="1"/>
    <col min="10513" max="10752" width="11.42578125" style="144"/>
    <col min="10753" max="10753" width="11.42578125" style="144" customWidth="1"/>
    <col min="10754" max="10754" width="32.5703125" style="144" customWidth="1"/>
    <col min="10755" max="10755" width="23.42578125" style="144" customWidth="1"/>
    <col min="10756" max="10756" width="21.28515625" style="144" customWidth="1"/>
    <col min="10757" max="10757" width="19.28515625" style="144" customWidth="1"/>
    <col min="10758" max="10758" width="14.28515625" style="144" customWidth="1"/>
    <col min="10759" max="10759" width="13.28515625" style="144" customWidth="1"/>
    <col min="10760" max="10760" width="12.7109375" style="144" customWidth="1"/>
    <col min="10761" max="10761" width="54" style="144" customWidth="1"/>
    <col min="10762" max="10763" width="17.140625" style="144" customWidth="1"/>
    <col min="10764" max="10764" width="21.140625" style="144" customWidth="1"/>
    <col min="10765" max="10765" width="19.42578125" style="144" customWidth="1"/>
    <col min="10766" max="10767" width="13.7109375" style="144" customWidth="1"/>
    <col min="10768" max="10768" width="33.28515625" style="144" customWidth="1"/>
    <col min="10769" max="11008" width="11.42578125" style="144"/>
    <col min="11009" max="11009" width="11.42578125" style="144" customWidth="1"/>
    <col min="11010" max="11010" width="32.5703125" style="144" customWidth="1"/>
    <col min="11011" max="11011" width="23.42578125" style="144" customWidth="1"/>
    <col min="11012" max="11012" width="21.28515625" style="144" customWidth="1"/>
    <col min="11013" max="11013" width="19.28515625" style="144" customWidth="1"/>
    <col min="11014" max="11014" width="14.28515625" style="144" customWidth="1"/>
    <col min="11015" max="11015" width="13.28515625" style="144" customWidth="1"/>
    <col min="11016" max="11016" width="12.7109375" style="144" customWidth="1"/>
    <col min="11017" max="11017" width="54" style="144" customWidth="1"/>
    <col min="11018" max="11019" width="17.140625" style="144" customWidth="1"/>
    <col min="11020" max="11020" width="21.140625" style="144" customWidth="1"/>
    <col min="11021" max="11021" width="19.42578125" style="144" customWidth="1"/>
    <col min="11022" max="11023" width="13.7109375" style="144" customWidth="1"/>
    <col min="11024" max="11024" width="33.28515625" style="144" customWidth="1"/>
    <col min="11025" max="11264" width="11.42578125" style="144"/>
    <col min="11265" max="11265" width="11.42578125" style="144" customWidth="1"/>
    <col min="11266" max="11266" width="32.5703125" style="144" customWidth="1"/>
    <col min="11267" max="11267" width="23.42578125" style="144" customWidth="1"/>
    <col min="11268" max="11268" width="21.28515625" style="144" customWidth="1"/>
    <col min="11269" max="11269" width="19.28515625" style="144" customWidth="1"/>
    <col min="11270" max="11270" width="14.28515625" style="144" customWidth="1"/>
    <col min="11271" max="11271" width="13.28515625" style="144" customWidth="1"/>
    <col min="11272" max="11272" width="12.7109375" style="144" customWidth="1"/>
    <col min="11273" max="11273" width="54" style="144" customWidth="1"/>
    <col min="11274" max="11275" width="17.140625" style="144" customWidth="1"/>
    <col min="11276" max="11276" width="21.140625" style="144" customWidth="1"/>
    <col min="11277" max="11277" width="19.42578125" style="144" customWidth="1"/>
    <col min="11278" max="11279" width="13.7109375" style="144" customWidth="1"/>
    <col min="11280" max="11280" width="33.28515625" style="144" customWidth="1"/>
    <col min="11281" max="11520" width="11.42578125" style="144"/>
    <col min="11521" max="11521" width="11.42578125" style="144" customWidth="1"/>
    <col min="11522" max="11522" width="32.5703125" style="144" customWidth="1"/>
    <col min="11523" max="11523" width="23.42578125" style="144" customWidth="1"/>
    <col min="11524" max="11524" width="21.28515625" style="144" customWidth="1"/>
    <col min="11525" max="11525" width="19.28515625" style="144" customWidth="1"/>
    <col min="11526" max="11526" width="14.28515625" style="144" customWidth="1"/>
    <col min="11527" max="11527" width="13.28515625" style="144" customWidth="1"/>
    <col min="11528" max="11528" width="12.7109375" style="144" customWidth="1"/>
    <col min="11529" max="11529" width="54" style="144" customWidth="1"/>
    <col min="11530" max="11531" width="17.140625" style="144" customWidth="1"/>
    <col min="11532" max="11532" width="21.140625" style="144" customWidth="1"/>
    <col min="11533" max="11533" width="19.42578125" style="144" customWidth="1"/>
    <col min="11534" max="11535" width="13.7109375" style="144" customWidth="1"/>
    <col min="11536" max="11536" width="33.28515625" style="144" customWidth="1"/>
    <col min="11537" max="11776" width="11.42578125" style="144"/>
    <col min="11777" max="11777" width="11.42578125" style="144" customWidth="1"/>
    <col min="11778" max="11778" width="32.5703125" style="144" customWidth="1"/>
    <col min="11779" max="11779" width="23.42578125" style="144" customWidth="1"/>
    <col min="11780" max="11780" width="21.28515625" style="144" customWidth="1"/>
    <col min="11781" max="11781" width="19.28515625" style="144" customWidth="1"/>
    <col min="11782" max="11782" width="14.28515625" style="144" customWidth="1"/>
    <col min="11783" max="11783" width="13.28515625" style="144" customWidth="1"/>
    <col min="11784" max="11784" width="12.7109375" style="144" customWidth="1"/>
    <col min="11785" max="11785" width="54" style="144" customWidth="1"/>
    <col min="11786" max="11787" width="17.140625" style="144" customWidth="1"/>
    <col min="11788" max="11788" width="21.140625" style="144" customWidth="1"/>
    <col min="11789" max="11789" width="19.42578125" style="144" customWidth="1"/>
    <col min="11790" max="11791" width="13.7109375" style="144" customWidth="1"/>
    <col min="11792" max="11792" width="33.28515625" style="144" customWidth="1"/>
    <col min="11793" max="12032" width="11.42578125" style="144"/>
    <col min="12033" max="12033" width="11.42578125" style="144" customWidth="1"/>
    <col min="12034" max="12034" width="32.5703125" style="144" customWidth="1"/>
    <col min="12035" max="12035" width="23.42578125" style="144" customWidth="1"/>
    <col min="12036" max="12036" width="21.28515625" style="144" customWidth="1"/>
    <col min="12037" max="12037" width="19.28515625" style="144" customWidth="1"/>
    <col min="12038" max="12038" width="14.28515625" style="144" customWidth="1"/>
    <col min="12039" max="12039" width="13.28515625" style="144" customWidth="1"/>
    <col min="12040" max="12040" width="12.7109375" style="144" customWidth="1"/>
    <col min="12041" max="12041" width="54" style="144" customWidth="1"/>
    <col min="12042" max="12043" width="17.140625" style="144" customWidth="1"/>
    <col min="12044" max="12044" width="21.140625" style="144" customWidth="1"/>
    <col min="12045" max="12045" width="19.42578125" style="144" customWidth="1"/>
    <col min="12046" max="12047" width="13.7109375" style="144" customWidth="1"/>
    <col min="12048" max="12048" width="33.28515625" style="144" customWidth="1"/>
    <col min="12049" max="12288" width="11.42578125" style="144"/>
    <col min="12289" max="12289" width="11.42578125" style="144" customWidth="1"/>
    <col min="12290" max="12290" width="32.5703125" style="144" customWidth="1"/>
    <col min="12291" max="12291" width="23.42578125" style="144" customWidth="1"/>
    <col min="12292" max="12292" width="21.28515625" style="144" customWidth="1"/>
    <col min="12293" max="12293" width="19.28515625" style="144" customWidth="1"/>
    <col min="12294" max="12294" width="14.28515625" style="144" customWidth="1"/>
    <col min="12295" max="12295" width="13.28515625" style="144" customWidth="1"/>
    <col min="12296" max="12296" width="12.7109375" style="144" customWidth="1"/>
    <col min="12297" max="12297" width="54" style="144" customWidth="1"/>
    <col min="12298" max="12299" width="17.140625" style="144" customWidth="1"/>
    <col min="12300" max="12300" width="21.140625" style="144" customWidth="1"/>
    <col min="12301" max="12301" width="19.42578125" style="144" customWidth="1"/>
    <col min="12302" max="12303" width="13.7109375" style="144" customWidth="1"/>
    <col min="12304" max="12304" width="33.28515625" style="144" customWidth="1"/>
    <col min="12305" max="12544" width="11.42578125" style="144"/>
    <col min="12545" max="12545" width="11.42578125" style="144" customWidth="1"/>
    <col min="12546" max="12546" width="32.5703125" style="144" customWidth="1"/>
    <col min="12547" max="12547" width="23.42578125" style="144" customWidth="1"/>
    <col min="12548" max="12548" width="21.28515625" style="144" customWidth="1"/>
    <col min="12549" max="12549" width="19.28515625" style="144" customWidth="1"/>
    <col min="12550" max="12550" width="14.28515625" style="144" customWidth="1"/>
    <col min="12551" max="12551" width="13.28515625" style="144" customWidth="1"/>
    <col min="12552" max="12552" width="12.7109375" style="144" customWidth="1"/>
    <col min="12553" max="12553" width="54" style="144" customWidth="1"/>
    <col min="12554" max="12555" width="17.140625" style="144" customWidth="1"/>
    <col min="12556" max="12556" width="21.140625" style="144" customWidth="1"/>
    <col min="12557" max="12557" width="19.42578125" style="144" customWidth="1"/>
    <col min="12558" max="12559" width="13.7109375" style="144" customWidth="1"/>
    <col min="12560" max="12560" width="33.28515625" style="144" customWidth="1"/>
    <col min="12561" max="12800" width="11.42578125" style="144"/>
    <col min="12801" max="12801" width="11.42578125" style="144" customWidth="1"/>
    <col min="12802" max="12802" width="32.5703125" style="144" customWidth="1"/>
    <col min="12803" max="12803" width="23.42578125" style="144" customWidth="1"/>
    <col min="12804" max="12804" width="21.28515625" style="144" customWidth="1"/>
    <col min="12805" max="12805" width="19.28515625" style="144" customWidth="1"/>
    <col min="12806" max="12806" width="14.28515625" style="144" customWidth="1"/>
    <col min="12807" max="12807" width="13.28515625" style="144" customWidth="1"/>
    <col min="12808" max="12808" width="12.7109375" style="144" customWidth="1"/>
    <col min="12809" max="12809" width="54" style="144" customWidth="1"/>
    <col min="12810" max="12811" width="17.140625" style="144" customWidth="1"/>
    <col min="12812" max="12812" width="21.140625" style="144" customWidth="1"/>
    <col min="12813" max="12813" width="19.42578125" style="144" customWidth="1"/>
    <col min="12814" max="12815" width="13.7109375" style="144" customWidth="1"/>
    <col min="12816" max="12816" width="33.28515625" style="144" customWidth="1"/>
    <col min="12817" max="13056" width="11.42578125" style="144"/>
    <col min="13057" max="13057" width="11.42578125" style="144" customWidth="1"/>
    <col min="13058" max="13058" width="32.5703125" style="144" customWidth="1"/>
    <col min="13059" max="13059" width="23.42578125" style="144" customWidth="1"/>
    <col min="13060" max="13060" width="21.28515625" style="144" customWidth="1"/>
    <col min="13061" max="13061" width="19.28515625" style="144" customWidth="1"/>
    <col min="13062" max="13062" width="14.28515625" style="144" customWidth="1"/>
    <col min="13063" max="13063" width="13.28515625" style="144" customWidth="1"/>
    <col min="13064" max="13064" width="12.7109375" style="144" customWidth="1"/>
    <col min="13065" max="13065" width="54" style="144" customWidth="1"/>
    <col min="13066" max="13067" width="17.140625" style="144" customWidth="1"/>
    <col min="13068" max="13068" width="21.140625" style="144" customWidth="1"/>
    <col min="13069" max="13069" width="19.42578125" style="144" customWidth="1"/>
    <col min="13070" max="13071" width="13.7109375" style="144" customWidth="1"/>
    <col min="13072" max="13072" width="33.28515625" style="144" customWidth="1"/>
    <col min="13073" max="13312" width="11.42578125" style="144"/>
    <col min="13313" max="13313" width="11.42578125" style="144" customWidth="1"/>
    <col min="13314" max="13314" width="32.5703125" style="144" customWidth="1"/>
    <col min="13315" max="13315" width="23.42578125" style="144" customWidth="1"/>
    <col min="13316" max="13316" width="21.28515625" style="144" customWidth="1"/>
    <col min="13317" max="13317" width="19.28515625" style="144" customWidth="1"/>
    <col min="13318" max="13318" width="14.28515625" style="144" customWidth="1"/>
    <col min="13319" max="13319" width="13.28515625" style="144" customWidth="1"/>
    <col min="13320" max="13320" width="12.7109375" style="144" customWidth="1"/>
    <col min="13321" max="13321" width="54" style="144" customWidth="1"/>
    <col min="13322" max="13323" width="17.140625" style="144" customWidth="1"/>
    <col min="13324" max="13324" width="21.140625" style="144" customWidth="1"/>
    <col min="13325" max="13325" width="19.42578125" style="144" customWidth="1"/>
    <col min="13326" max="13327" width="13.7109375" style="144" customWidth="1"/>
    <col min="13328" max="13328" width="33.28515625" style="144" customWidth="1"/>
    <col min="13329" max="13568" width="11.42578125" style="144"/>
    <col min="13569" max="13569" width="11.42578125" style="144" customWidth="1"/>
    <col min="13570" max="13570" width="32.5703125" style="144" customWidth="1"/>
    <col min="13571" max="13571" width="23.42578125" style="144" customWidth="1"/>
    <col min="13572" max="13572" width="21.28515625" style="144" customWidth="1"/>
    <col min="13573" max="13573" width="19.28515625" style="144" customWidth="1"/>
    <col min="13574" max="13574" width="14.28515625" style="144" customWidth="1"/>
    <col min="13575" max="13575" width="13.28515625" style="144" customWidth="1"/>
    <col min="13576" max="13576" width="12.7109375" style="144" customWidth="1"/>
    <col min="13577" max="13577" width="54" style="144" customWidth="1"/>
    <col min="13578" max="13579" width="17.140625" style="144" customWidth="1"/>
    <col min="13580" max="13580" width="21.140625" style="144" customWidth="1"/>
    <col min="13581" max="13581" width="19.42578125" style="144" customWidth="1"/>
    <col min="13582" max="13583" width="13.7109375" style="144" customWidth="1"/>
    <col min="13584" max="13584" width="33.28515625" style="144" customWidth="1"/>
    <col min="13585" max="13824" width="11.42578125" style="144"/>
    <col min="13825" max="13825" width="11.42578125" style="144" customWidth="1"/>
    <col min="13826" max="13826" width="32.5703125" style="144" customWidth="1"/>
    <col min="13827" max="13827" width="23.42578125" style="144" customWidth="1"/>
    <col min="13828" max="13828" width="21.28515625" style="144" customWidth="1"/>
    <col min="13829" max="13829" width="19.28515625" style="144" customWidth="1"/>
    <col min="13830" max="13830" width="14.28515625" style="144" customWidth="1"/>
    <col min="13831" max="13831" width="13.28515625" style="144" customWidth="1"/>
    <col min="13832" max="13832" width="12.7109375" style="144" customWidth="1"/>
    <col min="13833" max="13833" width="54" style="144" customWidth="1"/>
    <col min="13834" max="13835" width="17.140625" style="144" customWidth="1"/>
    <col min="13836" max="13836" width="21.140625" style="144" customWidth="1"/>
    <col min="13837" max="13837" width="19.42578125" style="144" customWidth="1"/>
    <col min="13838" max="13839" width="13.7109375" style="144" customWidth="1"/>
    <col min="13840" max="13840" width="33.28515625" style="144" customWidth="1"/>
    <col min="13841" max="14080" width="11.42578125" style="144"/>
    <col min="14081" max="14081" width="11.42578125" style="144" customWidth="1"/>
    <col min="14082" max="14082" width="32.5703125" style="144" customWidth="1"/>
    <col min="14083" max="14083" width="23.42578125" style="144" customWidth="1"/>
    <col min="14084" max="14084" width="21.28515625" style="144" customWidth="1"/>
    <col min="14085" max="14085" width="19.28515625" style="144" customWidth="1"/>
    <col min="14086" max="14086" width="14.28515625" style="144" customWidth="1"/>
    <col min="14087" max="14087" width="13.28515625" style="144" customWidth="1"/>
    <col min="14088" max="14088" width="12.7109375" style="144" customWidth="1"/>
    <col min="14089" max="14089" width="54" style="144" customWidth="1"/>
    <col min="14090" max="14091" width="17.140625" style="144" customWidth="1"/>
    <col min="14092" max="14092" width="21.140625" style="144" customWidth="1"/>
    <col min="14093" max="14093" width="19.42578125" style="144" customWidth="1"/>
    <col min="14094" max="14095" width="13.7109375" style="144" customWidth="1"/>
    <col min="14096" max="14096" width="33.28515625" style="144" customWidth="1"/>
    <col min="14097" max="14336" width="11.42578125" style="144"/>
    <col min="14337" max="14337" width="11.42578125" style="144" customWidth="1"/>
    <col min="14338" max="14338" width="32.5703125" style="144" customWidth="1"/>
    <col min="14339" max="14339" width="23.42578125" style="144" customWidth="1"/>
    <col min="14340" max="14340" width="21.28515625" style="144" customWidth="1"/>
    <col min="14341" max="14341" width="19.28515625" style="144" customWidth="1"/>
    <col min="14342" max="14342" width="14.28515625" style="144" customWidth="1"/>
    <col min="14343" max="14343" width="13.28515625" style="144" customWidth="1"/>
    <col min="14344" max="14344" width="12.7109375" style="144" customWidth="1"/>
    <col min="14345" max="14345" width="54" style="144" customWidth="1"/>
    <col min="14346" max="14347" width="17.140625" style="144" customWidth="1"/>
    <col min="14348" max="14348" width="21.140625" style="144" customWidth="1"/>
    <col min="14349" max="14349" width="19.42578125" style="144" customWidth="1"/>
    <col min="14350" max="14351" width="13.7109375" style="144" customWidth="1"/>
    <col min="14352" max="14352" width="33.28515625" style="144" customWidth="1"/>
    <col min="14353" max="14592" width="11.42578125" style="144"/>
    <col min="14593" max="14593" width="11.42578125" style="144" customWidth="1"/>
    <col min="14594" max="14594" width="32.5703125" style="144" customWidth="1"/>
    <col min="14595" max="14595" width="23.42578125" style="144" customWidth="1"/>
    <col min="14596" max="14596" width="21.28515625" style="144" customWidth="1"/>
    <col min="14597" max="14597" width="19.28515625" style="144" customWidth="1"/>
    <col min="14598" max="14598" width="14.28515625" style="144" customWidth="1"/>
    <col min="14599" max="14599" width="13.28515625" style="144" customWidth="1"/>
    <col min="14600" max="14600" width="12.7109375" style="144" customWidth="1"/>
    <col min="14601" max="14601" width="54" style="144" customWidth="1"/>
    <col min="14602" max="14603" width="17.140625" style="144" customWidth="1"/>
    <col min="14604" max="14604" width="21.140625" style="144" customWidth="1"/>
    <col min="14605" max="14605" width="19.42578125" style="144" customWidth="1"/>
    <col min="14606" max="14607" width="13.7109375" style="144" customWidth="1"/>
    <col min="14608" max="14608" width="33.28515625" style="144" customWidth="1"/>
    <col min="14609" max="14848" width="11.42578125" style="144"/>
    <col min="14849" max="14849" width="11.42578125" style="144" customWidth="1"/>
    <col min="14850" max="14850" width="32.5703125" style="144" customWidth="1"/>
    <col min="14851" max="14851" width="23.42578125" style="144" customWidth="1"/>
    <col min="14852" max="14852" width="21.28515625" style="144" customWidth="1"/>
    <col min="14853" max="14853" width="19.28515625" style="144" customWidth="1"/>
    <col min="14854" max="14854" width="14.28515625" style="144" customWidth="1"/>
    <col min="14855" max="14855" width="13.28515625" style="144" customWidth="1"/>
    <col min="14856" max="14856" width="12.7109375" style="144" customWidth="1"/>
    <col min="14857" max="14857" width="54" style="144" customWidth="1"/>
    <col min="14858" max="14859" width="17.140625" style="144" customWidth="1"/>
    <col min="14860" max="14860" width="21.140625" style="144" customWidth="1"/>
    <col min="14861" max="14861" width="19.42578125" style="144" customWidth="1"/>
    <col min="14862" max="14863" width="13.7109375" style="144" customWidth="1"/>
    <col min="14864" max="14864" width="33.28515625" style="144" customWidth="1"/>
    <col min="14865" max="15104" width="11.42578125" style="144"/>
    <col min="15105" max="15105" width="11.42578125" style="144" customWidth="1"/>
    <col min="15106" max="15106" width="32.5703125" style="144" customWidth="1"/>
    <col min="15107" max="15107" width="23.42578125" style="144" customWidth="1"/>
    <col min="15108" max="15108" width="21.28515625" style="144" customWidth="1"/>
    <col min="15109" max="15109" width="19.28515625" style="144" customWidth="1"/>
    <col min="15110" max="15110" width="14.28515625" style="144" customWidth="1"/>
    <col min="15111" max="15111" width="13.28515625" style="144" customWidth="1"/>
    <col min="15112" max="15112" width="12.7109375" style="144" customWidth="1"/>
    <col min="15113" max="15113" width="54" style="144" customWidth="1"/>
    <col min="15114" max="15115" width="17.140625" style="144" customWidth="1"/>
    <col min="15116" max="15116" width="21.140625" style="144" customWidth="1"/>
    <col min="15117" max="15117" width="19.42578125" style="144" customWidth="1"/>
    <col min="15118" max="15119" width="13.7109375" style="144" customWidth="1"/>
    <col min="15120" max="15120" width="33.28515625" style="144" customWidth="1"/>
    <col min="15121" max="15360" width="11.42578125" style="144"/>
    <col min="15361" max="15361" width="11.42578125" style="144" customWidth="1"/>
    <col min="15362" max="15362" width="32.5703125" style="144" customWidth="1"/>
    <col min="15363" max="15363" width="23.42578125" style="144" customWidth="1"/>
    <col min="15364" max="15364" width="21.28515625" style="144" customWidth="1"/>
    <col min="15365" max="15365" width="19.28515625" style="144" customWidth="1"/>
    <col min="15366" max="15366" width="14.28515625" style="144" customWidth="1"/>
    <col min="15367" max="15367" width="13.28515625" style="144" customWidth="1"/>
    <col min="15368" max="15368" width="12.7109375" style="144" customWidth="1"/>
    <col min="15369" max="15369" width="54" style="144" customWidth="1"/>
    <col min="15370" max="15371" width="17.140625" style="144" customWidth="1"/>
    <col min="15372" max="15372" width="21.140625" style="144" customWidth="1"/>
    <col min="15373" max="15373" width="19.42578125" style="144" customWidth="1"/>
    <col min="15374" max="15375" width="13.7109375" style="144" customWidth="1"/>
    <col min="15376" max="15376" width="33.28515625" style="144" customWidth="1"/>
    <col min="15377" max="15616" width="11.42578125" style="144"/>
    <col min="15617" max="15617" width="11.42578125" style="144" customWidth="1"/>
    <col min="15618" max="15618" width="32.5703125" style="144" customWidth="1"/>
    <col min="15619" max="15619" width="23.42578125" style="144" customWidth="1"/>
    <col min="15620" max="15620" width="21.28515625" style="144" customWidth="1"/>
    <col min="15621" max="15621" width="19.28515625" style="144" customWidth="1"/>
    <col min="15622" max="15622" width="14.28515625" style="144" customWidth="1"/>
    <col min="15623" max="15623" width="13.28515625" style="144" customWidth="1"/>
    <col min="15624" max="15624" width="12.7109375" style="144" customWidth="1"/>
    <col min="15625" max="15625" width="54" style="144" customWidth="1"/>
    <col min="15626" max="15627" width="17.140625" style="144" customWidth="1"/>
    <col min="15628" max="15628" width="21.140625" style="144" customWidth="1"/>
    <col min="15629" max="15629" width="19.42578125" style="144" customWidth="1"/>
    <col min="15630" max="15631" width="13.7109375" style="144" customWidth="1"/>
    <col min="15632" max="15632" width="33.28515625" style="144" customWidth="1"/>
    <col min="15633" max="15872" width="11.42578125" style="144"/>
    <col min="15873" max="15873" width="11.42578125" style="144" customWidth="1"/>
    <col min="15874" max="15874" width="32.5703125" style="144" customWidth="1"/>
    <col min="15875" max="15875" width="23.42578125" style="144" customWidth="1"/>
    <col min="15876" max="15876" width="21.28515625" style="144" customWidth="1"/>
    <col min="15877" max="15877" width="19.28515625" style="144" customWidth="1"/>
    <col min="15878" max="15878" width="14.28515625" style="144" customWidth="1"/>
    <col min="15879" max="15879" width="13.28515625" style="144" customWidth="1"/>
    <col min="15880" max="15880" width="12.7109375" style="144" customWidth="1"/>
    <col min="15881" max="15881" width="54" style="144" customWidth="1"/>
    <col min="15882" max="15883" width="17.140625" style="144" customWidth="1"/>
    <col min="15884" max="15884" width="21.140625" style="144" customWidth="1"/>
    <col min="15885" max="15885" width="19.42578125" style="144" customWidth="1"/>
    <col min="15886" max="15887" width="13.7109375" style="144" customWidth="1"/>
    <col min="15888" max="15888" width="33.28515625" style="144" customWidth="1"/>
    <col min="15889" max="16128" width="11.42578125" style="144"/>
    <col min="16129" max="16129" width="11.42578125" style="144" customWidth="1"/>
    <col min="16130" max="16130" width="32.5703125" style="144" customWidth="1"/>
    <col min="16131" max="16131" width="23.42578125" style="144" customWidth="1"/>
    <col min="16132" max="16132" width="21.28515625" style="144" customWidth="1"/>
    <col min="16133" max="16133" width="19.28515625" style="144" customWidth="1"/>
    <col min="16134" max="16134" width="14.28515625" style="144" customWidth="1"/>
    <col min="16135" max="16135" width="13.28515625" style="144" customWidth="1"/>
    <col min="16136" max="16136" width="12.7109375" style="144" customWidth="1"/>
    <col min="16137" max="16137" width="54" style="144" customWidth="1"/>
    <col min="16138" max="16139" width="17.140625" style="144" customWidth="1"/>
    <col min="16140" max="16140" width="21.140625" style="144" customWidth="1"/>
    <col min="16141" max="16141" width="19.42578125" style="144" customWidth="1"/>
    <col min="16142" max="16143" width="13.7109375" style="144" customWidth="1"/>
    <col min="16144" max="16144" width="33.28515625" style="144" customWidth="1"/>
    <col min="16145" max="16384" width="11.42578125" style="144"/>
  </cols>
  <sheetData>
    <row r="1" spans="1:16" ht="14.25" customHeight="1">
      <c r="J1" s="374" t="s">
        <v>854</v>
      </c>
      <c r="K1" s="374"/>
      <c r="L1" s="145"/>
    </row>
    <row r="2" spans="1:16" ht="34.5" customHeight="1" thickBot="1">
      <c r="M2" s="374" t="s">
        <v>855</v>
      </c>
      <c r="N2" s="374"/>
      <c r="O2" s="374"/>
    </row>
    <row r="3" spans="1:16" ht="45" customHeight="1" thickTop="1" thickBot="1">
      <c r="D3" s="146" t="s">
        <v>856</v>
      </c>
      <c r="E3" s="375" t="str">
        <f>IF('Información General'!E11="","",'Información General'!E11)</f>
        <v>11 Educación Pública</v>
      </c>
      <c r="F3" s="376"/>
      <c r="G3" s="376"/>
      <c r="H3" s="377"/>
      <c r="I3" s="147" t="s">
        <v>857</v>
      </c>
      <c r="J3" s="378" t="str">
        <f>IF('Información General'!G18="","",'Información General'!G18)</f>
        <v>Ing. Guillermo Arce Valencia</v>
      </c>
      <c r="K3" s="378"/>
      <c r="L3" s="148"/>
      <c r="M3" s="149"/>
      <c r="N3" s="149"/>
      <c r="O3" s="149"/>
      <c r="P3" s="149"/>
    </row>
    <row r="4" spans="1:16" ht="17.25" thickTop="1">
      <c r="D4" s="146"/>
      <c r="E4" s="145"/>
      <c r="F4" s="145"/>
      <c r="G4" s="145"/>
      <c r="H4" s="145"/>
      <c r="I4" s="147"/>
      <c r="J4" s="148"/>
      <c r="K4" s="148"/>
      <c r="L4" s="148"/>
      <c r="M4" s="149"/>
      <c r="N4" s="149"/>
      <c r="O4" s="149"/>
      <c r="P4" s="149"/>
    </row>
    <row r="5" spans="1:16" ht="18.75" customHeight="1">
      <c r="H5" s="149"/>
      <c r="I5" s="149"/>
      <c r="J5" s="149"/>
      <c r="L5" s="150" t="s">
        <v>858</v>
      </c>
      <c r="M5" s="378" t="str">
        <f>IF('Información General'!G20="","",'Información General'!G20)</f>
        <v>Ing. Jorge Armando Solís Nájera</v>
      </c>
      <c r="N5" s="378"/>
      <c r="O5" s="378"/>
      <c r="P5" s="149"/>
    </row>
    <row r="6" spans="1:16" ht="5.25" customHeight="1">
      <c r="P6" s="149"/>
    </row>
    <row r="7" spans="1:16" ht="15.75" customHeight="1" thickBot="1">
      <c r="E7" s="145"/>
      <c r="F7" s="145"/>
      <c r="G7" s="145"/>
      <c r="H7" s="145"/>
      <c r="I7" s="149"/>
      <c r="M7" s="374"/>
      <c r="N7" s="374"/>
      <c r="O7" s="374"/>
      <c r="P7" s="149"/>
    </row>
    <row r="8" spans="1:16" ht="18" thickTop="1" thickBot="1">
      <c r="D8" s="150" t="s">
        <v>180</v>
      </c>
      <c r="E8" s="375" t="str">
        <f>IF('Información General'!E13="","",'Información General'!E13)</f>
        <v>Instituto Duranguense de Educación para Adultos</v>
      </c>
      <c r="F8" s="376"/>
      <c r="G8" s="376"/>
      <c r="H8" s="377"/>
      <c r="J8" s="374" t="s">
        <v>859</v>
      </c>
      <c r="K8" s="374"/>
      <c r="L8" s="145"/>
      <c r="M8" s="149"/>
      <c r="N8" s="149"/>
      <c r="O8" s="149"/>
      <c r="P8" s="149"/>
    </row>
    <row r="9" spans="1:16" ht="31.5" customHeight="1" thickTop="1">
      <c r="D9" s="150"/>
      <c r="E9" s="145"/>
      <c r="F9" s="145"/>
      <c r="G9" s="145"/>
      <c r="H9" s="145"/>
      <c r="N9" s="149"/>
      <c r="O9" s="149"/>
      <c r="P9" s="149"/>
    </row>
    <row r="10" spans="1:16">
      <c r="D10" s="150"/>
      <c r="E10" s="145"/>
      <c r="F10" s="145"/>
      <c r="G10" s="145"/>
      <c r="H10" s="145"/>
      <c r="I10" s="147" t="s">
        <v>860</v>
      </c>
      <c r="J10" s="378" t="str">
        <f>IF('Información General'!G22="","",'Información General'!G22)</f>
        <v>Ing. Eduardo Sánchez Berumen</v>
      </c>
      <c r="K10" s="378"/>
      <c r="L10" s="148"/>
      <c r="N10" s="149"/>
      <c r="O10" s="149"/>
      <c r="P10" s="149"/>
    </row>
    <row r="11" spans="1:16" ht="14.25" customHeight="1">
      <c r="E11" s="145"/>
      <c r="F11" s="145"/>
      <c r="G11" s="145"/>
      <c r="H11" s="145"/>
      <c r="I11" s="151"/>
      <c r="J11" s="152"/>
      <c r="K11" s="150"/>
      <c r="L11" s="150"/>
      <c r="M11" s="152"/>
      <c r="N11" s="152"/>
      <c r="O11" s="152"/>
      <c r="P11" s="149"/>
    </row>
    <row r="12" spans="1:16" s="155" customFormat="1" ht="62.25" customHeight="1">
      <c r="A12" s="153" t="s">
        <v>861</v>
      </c>
      <c r="B12" s="154" t="s">
        <v>862</v>
      </c>
      <c r="C12" s="154" t="s">
        <v>189</v>
      </c>
      <c r="D12" s="153" t="s">
        <v>863</v>
      </c>
      <c r="E12" s="153" t="s">
        <v>864</v>
      </c>
      <c r="F12" s="154" t="s">
        <v>209</v>
      </c>
      <c r="G12" s="154" t="s">
        <v>134</v>
      </c>
      <c r="H12" s="153" t="s">
        <v>865</v>
      </c>
      <c r="I12" s="154" t="s">
        <v>866</v>
      </c>
      <c r="J12" s="379" t="s">
        <v>867</v>
      </c>
      <c r="K12" s="379"/>
      <c r="L12" s="153" t="s">
        <v>185</v>
      </c>
      <c r="M12" s="153" t="s">
        <v>868</v>
      </c>
      <c r="N12" s="153" t="s">
        <v>869</v>
      </c>
      <c r="O12" s="153" t="s">
        <v>870</v>
      </c>
      <c r="P12" s="153" t="s">
        <v>871</v>
      </c>
    </row>
    <row r="13" spans="1:16" s="155" customFormat="1" ht="91.5" customHeight="1">
      <c r="A13" s="370" t="str">
        <f>IF(Matriz_V8!A28="","",Matriz_V8!A28)</f>
        <v>2024_1</v>
      </c>
      <c r="B13" s="364" t="str">
        <f>IF(Matriz_V8!E28="","",Matriz_V8!E28)</f>
        <v>Servicios Educativos otorgados de baja calidad</v>
      </c>
      <c r="C13" s="364" t="str">
        <f>IF(Matriz_V8!G28="","",Matriz_V8!G28)</f>
        <v>De servicios</v>
      </c>
      <c r="D13" s="373">
        <f>IF(Matriz_V8!AF28="","",Matriz_V8!AF28)</f>
        <v>3</v>
      </c>
      <c r="E13" s="373">
        <f>IF(Matriz_V8!AG28="","",Matriz_V8!AG28)</f>
        <v>2</v>
      </c>
      <c r="F13" s="364" t="str">
        <f>CONCATENATE(Matriz_V8!AM28,Matriz_V8!AN28,Matriz_V8!AO28,Matriz_V8!AP28)</f>
        <v/>
      </c>
      <c r="G13" s="364" t="str">
        <f>IF(Matriz_V8!AQ28="","",Matriz_V8!AQ28)</f>
        <v>REDUCIR EL RIESGO</v>
      </c>
      <c r="H13" s="156">
        <f>IF(Matriz_V8!I28="","",Matriz_V8!I28)</f>
        <v>1.1000000000000001</v>
      </c>
      <c r="I13" s="157" t="str">
        <f>IF(Matriz_V8!J28="","",Matriz_V8!J28)</f>
        <v>Persona voluntaria beneficiaria del subsidio que no cuenten con su esquema de formación correspondiente a cada trimestre</v>
      </c>
      <c r="J13" s="367" t="str">
        <f>IF(Matriz_V8!AR28="","",Matriz_V8!AR28)</f>
        <v>Programar acciones pedagogicas para la Persona Voluntaria Beneficiaria del Subsidio de acuerdo a las metas de formación, asi como verificar los eventos de formación en el RAF (Registro Automatizado de Formación)</v>
      </c>
      <c r="K13" s="367"/>
      <c r="L13" s="158" t="s">
        <v>222</v>
      </c>
      <c r="M13" s="158" t="s">
        <v>872</v>
      </c>
      <c r="N13" s="159">
        <v>45294</v>
      </c>
      <c r="O13" s="159">
        <v>45657</v>
      </c>
      <c r="P13" s="158" t="s">
        <v>873</v>
      </c>
    </row>
    <row r="14" spans="1:16" s="155" customFormat="1" ht="91.5" customHeight="1">
      <c r="A14" s="371"/>
      <c r="B14" s="365"/>
      <c r="C14" s="365"/>
      <c r="D14" s="371"/>
      <c r="E14" s="371"/>
      <c r="F14" s="365"/>
      <c r="G14" s="365"/>
      <c r="H14" s="156">
        <f>IF(Matriz_V8!I33="","",Matriz_V8!I33)</f>
        <v>1.2</v>
      </c>
      <c r="I14" s="157" t="str">
        <f>IF(Matriz_V8!J33="","",Matriz_V8!J33)</f>
        <v>Persona voluntaria beneficiaria del subsidio no participen en actividades basadas en los prinicipios de inclusión, equidad, calidad, integridad y mejora continua, con un enfoque de derechos humanos y de igualdad sustantiva. Problemática que se da porque en las Coordinaciones de Zona el personal no esta sensibilizado al respecto de esos temas y no programan dichas actividades</v>
      </c>
      <c r="J14" s="367" t="str">
        <f>IF(Matriz_V8!AR33="","",Matriz_V8!AR33)</f>
        <v xml:space="preserve">Programar actividades basadas en el enfoque de derechos humanos y de igualdad sustantiva que permitan una mejora continua en las Personas Voluntarias Beneficiarias del Subsidio de manera triemestral </v>
      </c>
      <c r="K14" s="367"/>
      <c r="L14" s="158" t="s">
        <v>222</v>
      </c>
      <c r="M14" s="158" t="s">
        <v>872</v>
      </c>
      <c r="N14" s="159">
        <v>45294</v>
      </c>
      <c r="O14" s="159">
        <v>45657</v>
      </c>
      <c r="P14" s="158" t="s">
        <v>874</v>
      </c>
    </row>
    <row r="15" spans="1:16" s="155" customFormat="1" ht="91.5" customHeight="1">
      <c r="A15" s="371"/>
      <c r="B15" s="365"/>
      <c r="C15" s="365"/>
      <c r="D15" s="371"/>
      <c r="E15" s="371"/>
      <c r="F15" s="365"/>
      <c r="G15" s="365"/>
      <c r="H15" s="156">
        <f>IF(Matriz_V8!I38="","",Matriz_V8!I38)</f>
        <v>1.3</v>
      </c>
      <c r="I15" s="157" t="str">
        <f>IF(Matriz_V8!J38="","",Matriz_V8!J38)</f>
        <v>Falta de seguimiento y acompañamiento pedagogico a los grupos prioritarios (Hispanoahablante, Alfabetización Bilingüe y Personas con discapacidad)</v>
      </c>
      <c r="J15" s="367" t="str">
        <f>IF(Matriz_V8!AR38="","",Matriz_V8!AR38)</f>
        <v>Verificar y dar seguimiento a los procesos educativos de enseñanza-aprendizaje de manera mensual a los grupos prioritarios que son atendidos por las Personas Voluntarias Beneficarias del Subsidio. Esto se debe hacer analizando las metas y logros de formación de las Figura PVBS mediante reportes del RAF y programando eventos de formación para las figuras mencionadas.</v>
      </c>
      <c r="K15" s="367"/>
      <c r="L15" s="158" t="s">
        <v>222</v>
      </c>
      <c r="M15" s="158" t="s">
        <v>872</v>
      </c>
      <c r="N15" s="159">
        <v>45294</v>
      </c>
      <c r="O15" s="159">
        <v>45657</v>
      </c>
      <c r="P15" s="158" t="s">
        <v>875</v>
      </c>
    </row>
    <row r="16" spans="1:16" s="155" customFormat="1" ht="91.5" customHeight="1">
      <c r="A16" s="371"/>
      <c r="B16" s="365"/>
      <c r="C16" s="365"/>
      <c r="D16" s="371"/>
      <c r="E16" s="371"/>
      <c r="F16" s="365"/>
      <c r="G16" s="365"/>
      <c r="H16" s="156">
        <f>IF(Matriz_V8!I43="","",Matriz_V8!I43)</f>
        <v>1.4</v>
      </c>
      <c r="I16" s="157" t="str">
        <f>IF(Matriz_V8!J43="","",Matriz_V8!J43)</f>
        <v/>
      </c>
      <c r="J16" s="368" t="str">
        <f>IF(Matriz_V8!AR43="","",Matriz_V8!AR43)</f>
        <v/>
      </c>
      <c r="K16" s="369"/>
      <c r="L16" s="161"/>
      <c r="M16" s="158"/>
      <c r="N16" s="160"/>
      <c r="O16" s="160"/>
      <c r="P16" s="158"/>
    </row>
    <row r="17" spans="1:16" s="155" customFormat="1" ht="91.5" customHeight="1">
      <c r="A17" s="372"/>
      <c r="B17" s="366"/>
      <c r="C17" s="366"/>
      <c r="D17" s="372"/>
      <c r="E17" s="372"/>
      <c r="F17" s="366"/>
      <c r="G17" s="366"/>
      <c r="H17" s="156">
        <f>IF(Matriz_V8!I48="","",Matriz_V8!I48)</f>
        <v>1.5</v>
      </c>
      <c r="I17" s="157" t="str">
        <f>IF(Matriz_V8!J48="","",Matriz_V8!J48)</f>
        <v/>
      </c>
      <c r="J17" s="368" t="str">
        <f>IF(Matriz_V8!AR48="","",Matriz_V8!AR48)</f>
        <v/>
      </c>
      <c r="K17" s="369"/>
      <c r="L17" s="161"/>
      <c r="M17" s="158"/>
      <c r="N17" s="160"/>
      <c r="O17" s="160"/>
      <c r="P17" s="158"/>
    </row>
    <row r="18" spans="1:16" s="155" customFormat="1" ht="91.5" customHeight="1">
      <c r="A18" s="347" t="str">
        <f>IF(Matriz_V8!A53="","",Matriz_V8!A53)</f>
        <v>2024_2</v>
      </c>
      <c r="B18" s="350" t="str">
        <f>IF(Matriz_V8!E53="","",Matriz_V8!E53)</f>
        <v>Servicios de Inscripción, Acreditación y Certificación otorgados de forma deficiente</v>
      </c>
      <c r="C18" s="350" t="str">
        <f>IF(Matriz_V8!G53="","",Matriz_V8!G53)</f>
        <v>De servicios</v>
      </c>
      <c r="D18" s="353">
        <f>IF(Matriz_V8!AF53="","",Matriz_V8!AF53)</f>
        <v>2</v>
      </c>
      <c r="E18" s="353">
        <f>IF(Matriz_V8!AG53="","",Matriz_V8!AG53)</f>
        <v>3</v>
      </c>
      <c r="F18" s="341" t="str">
        <f>CONCATENATE(Matriz_V8!AM53,Matriz_V8!AN53,Matriz_V8!AO53,Matriz_V8!AP53)</f>
        <v>III</v>
      </c>
      <c r="G18" s="341" t="str">
        <f>IF(Matriz_V8!AQ53="","",Matriz_V8!AQ53)</f>
        <v>EVITAR EL RIESGO</v>
      </c>
      <c r="H18" s="162">
        <f>IF(Matriz_V8!I53="","",Matriz_V8!I53)</f>
        <v>2.1</v>
      </c>
      <c r="I18" s="163" t="str">
        <f>IF(Matriz_V8!J53="","",Matriz_V8!J53)</f>
        <v xml:space="preserve">Expediente incompleto y/o incorrecto de la persona educanda o beneficiaria que recibe los servicios educativos, puesto que personal de Acreditación en coordinación de zona no recopila todos los documentos necesarios </v>
      </c>
      <c r="J18" s="344" t="str">
        <f>IF(Matriz_V8!AR53="","",Matriz_V8!AR53)</f>
        <v>Realizar reuniones de balance con los responsables de acreditación de las coordinaciones de zona, estas reuniones se deben llevar en el primer trimestre del ejercicio fiscal en curso een conjunto con la Oficina de Capacitación y Actualización de STIC y también se pueden implementar en la reuniones de CIDAP ampliada que se llevan acabo mensualmente, donde se calora las metas y los logros mensuales de las coordinaciones de zona
Revisar aleatoriamente los expedientes digitales de los nuevos incorporados y reincorporados</v>
      </c>
      <c r="K18" s="344"/>
      <c r="L18" s="164" t="s">
        <v>876</v>
      </c>
      <c r="M18" s="164" t="s">
        <v>877</v>
      </c>
      <c r="N18" s="178">
        <v>45294</v>
      </c>
      <c r="O18" s="178">
        <v>45657</v>
      </c>
      <c r="P18" s="164" t="s">
        <v>878</v>
      </c>
    </row>
    <row r="19" spans="1:16" s="155" customFormat="1" ht="91.5" customHeight="1">
      <c r="A19" s="348"/>
      <c r="B19" s="351"/>
      <c r="C19" s="351"/>
      <c r="D19" s="348"/>
      <c r="E19" s="348"/>
      <c r="F19" s="342"/>
      <c r="G19" s="342"/>
      <c r="H19" s="162">
        <f>IF(Matriz_V8!I58="","",Matriz_V8!I58)</f>
        <v>2.2000000000000002</v>
      </c>
      <c r="I19" s="163" t="str">
        <f>IF(Matriz_V8!J58="","",Matriz_V8!J58)</f>
        <v>Calificado deficiente de los exámenes aplicados (Calificaciones con reactivos incorrectos, dar de altas sedes de aplicación incorrectas, no ligar módulos antes de calificar, no usar el escaneo para calificación automatica, ect)</v>
      </c>
      <c r="J19" s="344" t="str">
        <f>IF(Matriz_V8!AR58="","",Matriz_V8!AR58)</f>
        <v>Realizar de manera aleatoria la revisión del proceso del calificado de exámenes en las coordinaciones de zona
Enviar a las coordinaciones de zona los resultados obtenidos de la supervisión</v>
      </c>
      <c r="K19" s="344"/>
      <c r="L19" s="164" t="s">
        <v>876</v>
      </c>
      <c r="M19" s="164" t="s">
        <v>877</v>
      </c>
      <c r="N19" s="178">
        <v>45294</v>
      </c>
      <c r="O19" s="178">
        <v>45657</v>
      </c>
      <c r="P19" s="164" t="s">
        <v>879</v>
      </c>
    </row>
    <row r="20" spans="1:16" s="155" customFormat="1" ht="91.5" customHeight="1">
      <c r="A20" s="348"/>
      <c r="B20" s="351"/>
      <c r="C20" s="351"/>
      <c r="D20" s="348"/>
      <c r="E20" s="348"/>
      <c r="F20" s="342"/>
      <c r="G20" s="342"/>
      <c r="H20" s="162">
        <f>IF(Matriz_V8!I63="","",Matriz_V8!I63)</f>
        <v>2.2999999999999998</v>
      </c>
      <c r="I20" s="163" t="str">
        <f>IF(Matriz_V8!J63="","",Matriz_V8!J63)</f>
        <v>Ejecución deficiente de los criterios de aplicación de exámenes</v>
      </c>
      <c r="J20" s="344" t="str">
        <f>IF(Matriz_V8!AR63="","",Matriz_V8!AR63)</f>
        <v>Realizar capacitaciones con los responsables de acreditación para la formación de Personas Voluntarias Beneficiarias del Subsidio que apoyan a la aplicación de exámenes. Estas capacitaciones se deben llevar a cabo despues de cada convocatoria de PVBS y cuando dichas figuras se hayan incorporado al esquema de voluntariado del INEA</v>
      </c>
      <c r="K20" s="344"/>
      <c r="L20" s="164" t="s">
        <v>876</v>
      </c>
      <c r="M20" s="164" t="s">
        <v>877</v>
      </c>
      <c r="N20" s="178">
        <v>45294</v>
      </c>
      <c r="O20" s="178">
        <v>45657</v>
      </c>
      <c r="P20" s="164" t="s">
        <v>880</v>
      </c>
    </row>
    <row r="21" spans="1:16" s="155" customFormat="1" ht="91.5" customHeight="1">
      <c r="A21" s="348"/>
      <c r="B21" s="351"/>
      <c r="C21" s="351"/>
      <c r="D21" s="348"/>
      <c r="E21" s="348"/>
      <c r="F21" s="342"/>
      <c r="G21" s="342"/>
      <c r="H21" s="162">
        <f>IF(Matriz_V8!I68="","",Matriz_V8!I48)</f>
        <v>1.5</v>
      </c>
      <c r="I21" s="163" t="str">
        <f>IF(Matriz_V8!J68="","",Matriz_V8!J68)</f>
        <v>Validación deficiente de los expedientes de las personas educandas que concluyen nivel</v>
      </c>
      <c r="J21" s="345" t="str">
        <f>IF(Matriz_V8!AR68="","",Matriz_V8!AR68)</f>
        <v>Realizar de manera aleatoria la revisión del expediente validado para la emisión del certificado</v>
      </c>
      <c r="K21" s="346"/>
      <c r="L21" s="164" t="s">
        <v>876</v>
      </c>
      <c r="M21" s="164" t="s">
        <v>877</v>
      </c>
      <c r="N21" s="178">
        <v>45294</v>
      </c>
      <c r="O21" s="178">
        <v>45657</v>
      </c>
      <c r="P21" s="164" t="s">
        <v>881</v>
      </c>
    </row>
    <row r="22" spans="1:16" s="155" customFormat="1" ht="91.5" customHeight="1">
      <c r="A22" s="349"/>
      <c r="B22" s="352"/>
      <c r="C22" s="352"/>
      <c r="D22" s="349"/>
      <c r="E22" s="349"/>
      <c r="F22" s="343"/>
      <c r="G22" s="343"/>
      <c r="H22" s="162">
        <f>IF(Matriz_V8!I73="","",Matriz_V8!I73)</f>
        <v>2.5</v>
      </c>
      <c r="I22" s="163" t="str">
        <f>IF(Matriz_V8!J73="","",Matriz_V8!J73)</f>
        <v/>
      </c>
      <c r="J22" s="345" t="str">
        <f>IF(Matriz_V8!AR73="","",Matriz_V8!AR73)</f>
        <v/>
      </c>
      <c r="K22" s="346"/>
      <c r="L22" s="166"/>
      <c r="M22" s="164"/>
      <c r="N22" s="165"/>
      <c r="O22" s="165"/>
      <c r="P22" s="164"/>
    </row>
    <row r="23" spans="1:16" s="155" customFormat="1" ht="91.5" customHeight="1">
      <c r="A23" s="370" t="str">
        <f>IF(Matriz_V8!A78="","",Matriz_V8!A78)</f>
        <v>2024_3</v>
      </c>
      <c r="B23" s="364" t="str">
        <f>IF(Matriz_V8!E78="","",Matriz_V8!E78)</f>
        <v>Proceso de Inscripción, Acreditación y Certificación con baja calidad</v>
      </c>
      <c r="C23" s="364" t="str">
        <f>IF(Matriz_V8!G78="","",Matriz_V8!G78)</f>
        <v>De servicios</v>
      </c>
      <c r="D23" s="373">
        <f>IF(Matriz_V8!AF78="","",Matriz_V8!AF78)</f>
        <v>2</v>
      </c>
      <c r="E23" s="373">
        <f>IF(Matriz_V8!AG78="","",Matriz_V8!AG78)</f>
        <v>2</v>
      </c>
      <c r="F23" s="364" t="str">
        <f>CONCATENATE(Matriz_V8!AM78,Matriz_V8!AN78,Matriz_V8!AO78,Matriz_V8!AP78)</f>
        <v/>
      </c>
      <c r="G23" s="364" t="str">
        <f>IF(Matriz_V8!AQ78="","",Matriz_V8!AQ78)</f>
        <v>COMPARTIR EL RIESGO</v>
      </c>
      <c r="H23" s="156">
        <f>IF(Matriz_V8!I78="","",Matriz_V8!I78)</f>
        <v>3.1</v>
      </c>
      <c r="I23" s="157" t="str">
        <f>IF(Matriz_V8!J78="","",Matriz_V8!J78)</f>
        <v>Detección de documentos no acordes a la normatividad, en los expedientes de los beneficiarios</v>
      </c>
      <c r="J23" s="367" t="str">
        <f>IF(Matriz_V8!AR78="","",Matriz_V8!AR78)</f>
        <v>Informar a los coordinadores de zona y a sus responsables de acreditación de las observaciones detectadas durante la verificación y dar seguimiento para que sean solventadas.</v>
      </c>
      <c r="K23" s="367"/>
      <c r="L23" s="158" t="s">
        <v>882</v>
      </c>
      <c r="M23" s="158" t="s">
        <v>883</v>
      </c>
      <c r="N23" s="159">
        <v>45294</v>
      </c>
      <c r="O23" s="159">
        <v>45657</v>
      </c>
      <c r="P23" s="158" t="s">
        <v>314</v>
      </c>
    </row>
    <row r="24" spans="1:16" s="155" customFormat="1" ht="91.5" customHeight="1">
      <c r="A24" s="371"/>
      <c r="B24" s="365"/>
      <c r="C24" s="365"/>
      <c r="D24" s="371"/>
      <c r="E24" s="371"/>
      <c r="F24" s="365"/>
      <c r="G24" s="365"/>
      <c r="H24" s="156">
        <f>IF(Matriz_V8!I83="","",Matriz_V8!I83)</f>
        <v>3.2</v>
      </c>
      <c r="I24" s="157" t="str">
        <f>IF(Matriz_V8!J83="","",Matriz_V8!J83)</f>
        <v>El aplicador no cumple con las normas y lineamientos del IDEA con respecto a sus funciones</v>
      </c>
      <c r="J24" s="367" t="str">
        <f>IF(Matriz_V8!AR83="","",Matriz_V8!AR83)</f>
        <v>Dar segumiento a las solventaciones de las observaciones detectadas durante la verificación de sedes de aplicación</v>
      </c>
      <c r="K24" s="367"/>
      <c r="L24" s="158" t="s">
        <v>882</v>
      </c>
      <c r="M24" s="158" t="s">
        <v>883</v>
      </c>
      <c r="N24" s="159">
        <v>45294</v>
      </c>
      <c r="O24" s="159">
        <v>45657</v>
      </c>
      <c r="P24" s="158" t="s">
        <v>322</v>
      </c>
    </row>
    <row r="25" spans="1:16" s="155" customFormat="1" ht="91.5" customHeight="1">
      <c r="A25" s="371"/>
      <c r="B25" s="365"/>
      <c r="C25" s="365"/>
      <c r="D25" s="371"/>
      <c r="E25" s="371"/>
      <c r="F25" s="365"/>
      <c r="G25" s="365"/>
      <c r="H25" s="156">
        <f>IF(Matriz_V8!I88="","",Matriz_V8!I88)</f>
        <v>3.3</v>
      </c>
      <c r="I25" s="157" t="str">
        <f>IF(Matriz_V8!J88="","",Matriz_V8!J88)</f>
        <v>Cuando la Unidad de Calidad en la Inscripción, Acreditación y Certificación (UCIAC) se presenta en la sede de aplicación, el beneficiario no asiste.</v>
      </c>
      <c r="J25" s="367" t="str">
        <f>IF(Matriz_V8!AR88="","",Matriz_V8!AR88)</f>
        <v>Sugerir a través de oficios la retroalimentación de aplicadores cuando se les observe que no estan cumpliendo con sus funciones</v>
      </c>
      <c r="K25" s="367"/>
      <c r="L25" s="158" t="s">
        <v>882</v>
      </c>
      <c r="M25" s="158" t="s">
        <v>883</v>
      </c>
      <c r="N25" s="159">
        <v>45294</v>
      </c>
      <c r="O25" s="159">
        <v>45657</v>
      </c>
      <c r="P25" s="158" t="s">
        <v>322</v>
      </c>
    </row>
    <row r="26" spans="1:16" s="155" customFormat="1" ht="91.5" customHeight="1">
      <c r="A26" s="371"/>
      <c r="B26" s="365"/>
      <c r="C26" s="365"/>
      <c r="D26" s="371"/>
      <c r="E26" s="371"/>
      <c r="F26" s="365"/>
      <c r="G26" s="365"/>
      <c r="H26" s="156">
        <f>IF(Matriz_V8!I93="","",Matriz_V8!I93)</f>
        <v>3.4</v>
      </c>
      <c r="I26" s="157" t="str">
        <f>IF(Matriz_V8!J93="","",Matriz_V8!J93)</f>
        <v>Seguimiento de las observaciones detectadas de acuerdo a las medidas preventivas y correctivas emitidas por la Subdirección de Control Académico y Seguimiento Educativo</v>
      </c>
      <c r="J26" s="368" t="str">
        <f>IF(Matriz_V8!AR93="","",Matriz_V8!AR93)</f>
        <v>Enviar a las coordinaciones de zona oficios pendientes por solventar</v>
      </c>
      <c r="K26" s="369"/>
      <c r="L26" s="158" t="s">
        <v>882</v>
      </c>
      <c r="M26" s="158" t="s">
        <v>883</v>
      </c>
      <c r="N26" s="159">
        <v>45294</v>
      </c>
      <c r="O26" s="159">
        <v>45657</v>
      </c>
      <c r="P26" s="158" t="s">
        <v>322</v>
      </c>
    </row>
    <row r="27" spans="1:16" s="155" customFormat="1" ht="91.5" customHeight="1">
      <c r="A27" s="372"/>
      <c r="B27" s="366"/>
      <c r="C27" s="366"/>
      <c r="D27" s="372"/>
      <c r="E27" s="372"/>
      <c r="F27" s="366"/>
      <c r="G27" s="366"/>
      <c r="H27" s="156">
        <f>IF(Matriz_V8!I98="","",Matriz_V8!I98)</f>
        <v>3.5</v>
      </c>
      <c r="I27" s="157" t="str">
        <f>IF(Matriz_V8!J98="","",Matriz_V8!J98)</f>
        <v/>
      </c>
      <c r="J27" s="368" t="str">
        <f>IF(Matriz_V8!AR98="","",Matriz_V8!AR98)</f>
        <v/>
      </c>
      <c r="K27" s="369"/>
      <c r="L27" s="161"/>
      <c r="M27" s="158"/>
      <c r="N27" s="160"/>
      <c r="O27" s="160"/>
      <c r="P27" s="158"/>
    </row>
    <row r="28" spans="1:16" s="155" customFormat="1" ht="91.5" customHeight="1">
      <c r="A28" s="347" t="str">
        <f>IF(Matriz_V8!A103="","",Matriz_V8!A103)</f>
        <v>2024_4</v>
      </c>
      <c r="B28" s="350" t="str">
        <f>IF(Matriz_V8!E103="","",Matriz_V8!E103)</f>
        <v>Ofrecer información y servicios de Educación Basica y de Capacirtación para el trabajo en las Plazas Comunitarias de forma deficiente.</v>
      </c>
      <c r="C28" s="350" t="str">
        <f>IF(Matriz_V8!G103="","",Matriz_V8!G103)</f>
        <v>De servicios</v>
      </c>
      <c r="D28" s="353">
        <f>IF(Matriz_V8!AF103="","",Matriz_V8!AF103)</f>
        <v>4</v>
      </c>
      <c r="E28" s="353">
        <f>IF(Matriz_V8!AG103="","",Matriz_V8!AG103)</f>
        <v>4</v>
      </c>
      <c r="F28" s="341" t="str">
        <f>CONCATENATE(Matriz_V8!AM103,Matriz_V8!AN103,Matriz_V8!AO103,Matriz_V8!AP103)</f>
        <v/>
      </c>
      <c r="G28" s="341" t="str">
        <f>IF(Matriz_V8!AQ103="","",Matriz_V8!AQ103)</f>
        <v>REDUCIR EL RIESGO</v>
      </c>
      <c r="H28" s="162">
        <f>IF(Matriz_V8!I103="","",Matriz_V8!I103)</f>
        <v>4.0999999999999996</v>
      </c>
      <c r="I28" s="163" t="str">
        <f>IF(Matriz_V8!J103="","",Matriz_V8!J103)</f>
        <v xml:space="preserve">Que las Personas Voluntarias Beneficiarias del Subsidio que aporan los servicios educativos en Plazas Comunitarias no cuenten con la formación y/o capacitación requerida para desarrollar habilidades en el uso de las TIC's </v>
      </c>
      <c r="J28" s="344" t="str">
        <f>IF(Matriz_V8!AR103="","",Matriz_V8!AR103)</f>
        <v xml:space="preserve">Promover la formación y/o capacitación integral de las Personas Voluntarias Beneficiarias del Subsidio quea poyan los servicios educativos en Plazas Comunitarias, para dar un impulso a las Modalidades en línea y virtuales </v>
      </c>
      <c r="K28" s="344"/>
      <c r="L28" s="164" t="s">
        <v>347</v>
      </c>
      <c r="M28" s="164" t="s">
        <v>884</v>
      </c>
      <c r="N28" s="178">
        <v>45323</v>
      </c>
      <c r="O28" s="178">
        <v>45642</v>
      </c>
      <c r="P28" s="164" t="s">
        <v>885</v>
      </c>
    </row>
    <row r="29" spans="1:16" s="155" customFormat="1" ht="91.5" customHeight="1">
      <c r="A29" s="348"/>
      <c r="B29" s="351"/>
      <c r="C29" s="351"/>
      <c r="D29" s="348"/>
      <c r="E29" s="348"/>
      <c r="F29" s="342"/>
      <c r="G29" s="342"/>
      <c r="H29" s="162">
        <f>IF(Matriz_V8!I108="","",Matriz_V8!I108)</f>
        <v>4.2</v>
      </c>
      <c r="I29" s="163" t="str">
        <f>IF(Matriz_V8!J108="","",Matriz_V8!J108)</f>
        <v xml:space="preserve">Incumplir el segumiento al Programa de mantenimiento preventivo y/o correctivo para los equipos de computo y comunicaciones </v>
      </c>
      <c r="J29" s="344" t="str">
        <f>IF(Matriz_V8!AR108="","",Matriz_V8!AR108)</f>
        <v>Dar acompañamiento al programa de trabajo coordinado con la Subdirección de TICS y dar segumiento oportuno a las incidencias reportadas por las Plazas Comunitarias</v>
      </c>
      <c r="K29" s="344"/>
      <c r="L29" s="164" t="s">
        <v>347</v>
      </c>
      <c r="M29" s="164" t="s">
        <v>884</v>
      </c>
      <c r="N29" s="178">
        <v>45323</v>
      </c>
      <c r="O29" s="178">
        <v>45642</v>
      </c>
      <c r="P29" s="164" t="s">
        <v>886</v>
      </c>
    </row>
    <row r="30" spans="1:16" s="155" customFormat="1" ht="91.5" customHeight="1">
      <c r="A30" s="348"/>
      <c r="B30" s="351"/>
      <c r="C30" s="351"/>
      <c r="D30" s="348"/>
      <c r="E30" s="348"/>
      <c r="F30" s="342"/>
      <c r="G30" s="342"/>
      <c r="H30" s="162">
        <f>IF(Matriz_V8!I113="","",Matriz_V8!I113)</f>
        <v>4.3</v>
      </c>
      <c r="I30" s="163" t="str">
        <f>IF(Matriz_V8!J113="","",Matriz_V8!J113)</f>
        <v/>
      </c>
      <c r="J30" s="344" t="str">
        <f>IF(Matriz_V8!AR113="","",Matriz_V8!AR113)</f>
        <v/>
      </c>
      <c r="K30" s="344"/>
      <c r="L30" s="164"/>
      <c r="M30" s="164"/>
      <c r="N30" s="165"/>
      <c r="O30" s="165"/>
      <c r="P30" s="164"/>
    </row>
    <row r="31" spans="1:16" s="155" customFormat="1" ht="91.5" customHeight="1">
      <c r="A31" s="348"/>
      <c r="B31" s="351"/>
      <c r="C31" s="351"/>
      <c r="D31" s="348"/>
      <c r="E31" s="348"/>
      <c r="F31" s="342"/>
      <c r="G31" s="342"/>
      <c r="H31" s="162">
        <f>IF(Matriz_V8!I118="","",Matriz_V8!I118)</f>
        <v>4.4000000000000004</v>
      </c>
      <c r="I31" s="163" t="str">
        <f>IF(Matriz_V8!J118="","",Matriz_V8!J118)</f>
        <v/>
      </c>
      <c r="J31" s="345" t="str">
        <f>IF(Matriz_V8!AR118="","",Matriz_V8!AR118)</f>
        <v/>
      </c>
      <c r="K31" s="346"/>
      <c r="L31" s="166"/>
      <c r="M31" s="164"/>
      <c r="N31" s="165"/>
      <c r="O31" s="165"/>
      <c r="P31" s="164"/>
    </row>
    <row r="32" spans="1:16" s="155" customFormat="1" ht="91.5" customHeight="1">
      <c r="A32" s="349"/>
      <c r="B32" s="352"/>
      <c r="C32" s="352"/>
      <c r="D32" s="349"/>
      <c r="E32" s="349"/>
      <c r="F32" s="343"/>
      <c r="G32" s="343"/>
      <c r="H32" s="162">
        <f>IF(Matriz_V8!I123="","",Matriz_V8!I123)</f>
        <v>4.5</v>
      </c>
      <c r="I32" s="163" t="str">
        <f>IF(Matriz_V8!J123="","",Matriz_V8!J123)</f>
        <v/>
      </c>
      <c r="J32" s="345" t="str">
        <f>IF(Matriz_V8!AR123="","",Matriz_V8!AR123)</f>
        <v/>
      </c>
      <c r="K32" s="346"/>
      <c r="L32" s="166"/>
      <c r="M32" s="164"/>
      <c r="N32" s="165"/>
      <c r="O32" s="165"/>
      <c r="P32" s="164"/>
    </row>
    <row r="33" spans="1:16" s="155" customFormat="1" ht="91.5" customHeight="1">
      <c r="A33" s="370" t="str">
        <f>IF(Matriz_V8!A128="","",Matriz_V8!A128)</f>
        <v>2024_5</v>
      </c>
      <c r="B33" s="364" t="str">
        <f>IF(Matriz_V8!E128="","",Matriz_V8!E128)</f>
        <v>Servicios de alfabetización, educación básica de primaria y secundaria otorgados de baja calidad.</v>
      </c>
      <c r="C33" s="364" t="str">
        <f>IF(Matriz_V8!G128="","",Matriz_V8!G128)</f>
        <v>De servicios</v>
      </c>
      <c r="D33" s="373">
        <f>IF(Matriz_V8!AF128="","",Matriz_V8!AF128)</f>
        <v>3</v>
      </c>
      <c r="E33" s="373">
        <f>IF(Matriz_V8!AG128="","",Matriz_V8!AG128)</f>
        <v>2</v>
      </c>
      <c r="F33" s="364" t="str">
        <f>CONCATENATE(Matriz_V8!AM128,Matriz_V8!AN128,Matriz_V8!AO128,Matriz_V8!AP128)</f>
        <v/>
      </c>
      <c r="G33" s="364" t="str">
        <f>IF(Matriz_V8!AQ128="","",Matriz_V8!AQ128)</f>
        <v>REDUCIR EL RIESGO</v>
      </c>
      <c r="H33" s="156">
        <f>IF(Matriz_V8!I128="","",Matriz_V8!I128)</f>
        <v>5.0999999999999996</v>
      </c>
      <c r="I33" s="157" t="str">
        <f>IF(Matriz_V8!J128="","",Matriz_V8!J128)</f>
        <v>Falta de compromiso y de esponsabilidad de los Técnicos Docentes, Apoyo Operativo Territorial y personal de las distintas áreas de las coordinaciones de zona</v>
      </c>
      <c r="J33" s="367" t="str">
        <f>IF(Matriz_V8!AR128="","",Matriz_V8!AR128)</f>
        <v>Realizar reuniones de balance para sensibilizar a los técnicos docentes, apoyo operativo territorial y personal de las distintas áreas de las coordinaciones de zona. Estas reuniones se deben llevar a cabo por lo menos de manera mensual, pueden ser implementadas en las reuniones de Consejo Interno de Administración y Planeación (CIDAP) ampliada donde se reunen los Coordinadores de Zona para valorar sus logros y metas mensuales, para que asi ellos compartan la información con su personal operativo y administrativo.</v>
      </c>
      <c r="K33" s="367"/>
      <c r="L33" s="158" t="s">
        <v>383</v>
      </c>
      <c r="M33" s="158" t="s">
        <v>887</v>
      </c>
      <c r="N33" s="159">
        <v>45294</v>
      </c>
      <c r="O33" s="159">
        <v>45642</v>
      </c>
      <c r="P33" s="158" t="s">
        <v>888</v>
      </c>
    </row>
    <row r="34" spans="1:16" s="155" customFormat="1" ht="91.5" customHeight="1">
      <c r="A34" s="371"/>
      <c r="B34" s="365"/>
      <c r="C34" s="365"/>
      <c r="D34" s="371"/>
      <c r="E34" s="371"/>
      <c r="F34" s="365"/>
      <c r="G34" s="365"/>
      <c r="H34" s="156">
        <f>IF(Matriz_V8!I133="","",Matriz_V8!I133)</f>
        <v>5.2</v>
      </c>
      <c r="I34" s="157" t="str">
        <f>IF(Matriz_V8!J133="","",Matriz_V8!J133)</f>
        <v>Personas Voluntarias Beneficiarias del Subsidio que apoyan en la Asesoria Educativa no dan asesorias correctamente y las personas educandas tienen un alto indice de reprobación en los examenes presentados.</v>
      </c>
      <c r="J34" s="367" t="str">
        <f>IF(Matriz_V8!AR133="","",Matriz_V8!AR133)</f>
        <v>Realizar visita a los circulos de estudio, plazas comunitarias y coordinaciones de zona para garantizar su buen funcionamiento.
Verificar que se cumplan los eventos de formación necesarios y capacitaciones para las que figuras se desarrollen correctamente en las coordinaciones de zona.</v>
      </c>
      <c r="K34" s="367"/>
      <c r="L34" s="158" t="s">
        <v>383</v>
      </c>
      <c r="M34" s="158" t="s">
        <v>887</v>
      </c>
      <c r="N34" s="159">
        <v>45294</v>
      </c>
      <c r="O34" s="159">
        <v>45642</v>
      </c>
      <c r="P34" s="158" t="s">
        <v>888</v>
      </c>
    </row>
    <row r="35" spans="1:16" s="155" customFormat="1" ht="91.5" customHeight="1">
      <c r="A35" s="371"/>
      <c r="B35" s="365"/>
      <c r="C35" s="365"/>
      <c r="D35" s="371"/>
      <c r="E35" s="371"/>
      <c r="F35" s="365"/>
      <c r="G35" s="365"/>
      <c r="H35" s="156">
        <f>IF(Matriz_V8!I138="","",Matriz_V8!I138)</f>
        <v>5.3</v>
      </c>
      <c r="I35" s="157" t="str">
        <f>IF(Matriz_V8!J138="","",Matriz_V8!J138)</f>
        <v>Incumplimiento del programa de trabajo mensual y salidas de campo de los coordinadores de zona, técnico docente y apoyo operativo territorial</v>
      </c>
      <c r="J35" s="367" t="str">
        <f>IF(Matriz_V8!AR138="","",Matriz_V8!AR138)</f>
        <v>Dar segumiento y supervisión puntual al programa de trabajo mensual y salidas de campo de los coordinadores de zona, así como al cumplimiento de sus metas y objetivos que les son promovidas mensualmente.
Se verificara y analizara de manera mensual, en las reuniones de Consejo Interno de Administración y Planeación (CIDAP) donde se valoran logros y metas mensuales de las Coordinaciones de Zona.</v>
      </c>
      <c r="K35" s="367"/>
      <c r="L35" s="158" t="s">
        <v>383</v>
      </c>
      <c r="M35" s="158" t="s">
        <v>887</v>
      </c>
      <c r="N35" s="159">
        <v>45294</v>
      </c>
      <c r="O35" s="159">
        <v>45642</v>
      </c>
      <c r="P35" s="158" t="s">
        <v>889</v>
      </c>
    </row>
    <row r="36" spans="1:16" s="155" customFormat="1" ht="91.5" customHeight="1">
      <c r="A36" s="371"/>
      <c r="B36" s="365"/>
      <c r="C36" s="365"/>
      <c r="D36" s="371"/>
      <c r="E36" s="371"/>
      <c r="F36" s="365"/>
      <c r="G36" s="365"/>
      <c r="H36" s="156">
        <f>IF(Matriz_V8!I143="","",Matriz_V8!I143)</f>
        <v>5.4</v>
      </c>
      <c r="I36" s="157" t="str">
        <f>IF(Matriz_V8!J143="","",Matriz_V8!J143)</f>
        <v/>
      </c>
      <c r="J36" s="368" t="str">
        <f>IF(Matriz_V8!AR143="","",Matriz_V8!AR143)</f>
        <v/>
      </c>
      <c r="K36" s="369"/>
      <c r="L36" s="161"/>
      <c r="M36" s="158"/>
      <c r="N36" s="160"/>
      <c r="O36" s="160"/>
      <c r="P36" s="158"/>
    </row>
    <row r="37" spans="1:16" s="155" customFormat="1" ht="91.5" customHeight="1">
      <c r="A37" s="372"/>
      <c r="B37" s="366"/>
      <c r="C37" s="366"/>
      <c r="D37" s="372"/>
      <c r="E37" s="372"/>
      <c r="F37" s="366"/>
      <c r="G37" s="366"/>
      <c r="H37" s="156">
        <f>IF(Matriz_V8!I148="","",Matriz_V8!I148)</f>
        <v>5.5</v>
      </c>
      <c r="I37" s="157" t="str">
        <f>IF(Matriz_V8!J148="","",Matriz_V8!J148)</f>
        <v/>
      </c>
      <c r="J37" s="368" t="str">
        <f>IF(Matriz_V8!AR148="","",Matriz_V8!AR148)</f>
        <v/>
      </c>
      <c r="K37" s="369"/>
      <c r="L37" s="161"/>
      <c r="M37" s="158"/>
      <c r="N37" s="160"/>
      <c r="O37" s="160"/>
      <c r="P37" s="158"/>
    </row>
    <row r="38" spans="1:16" s="155" customFormat="1" ht="91.5" customHeight="1">
      <c r="A38" s="347" t="str">
        <f>IF(Matriz_V8!A153="","",Matriz_V8!A153)</f>
        <v>2024_6</v>
      </c>
      <c r="B38" s="350" t="str">
        <f>IF(Matriz_V8!E153="","",Matriz_V8!E153)</f>
        <v>Programa Anual ejecutado de manera deficiente</v>
      </c>
      <c r="C38" s="350" t="str">
        <f>IF(Matriz_V8!G153="","",Matriz_V8!G153)</f>
        <v>Sustantivo</v>
      </c>
      <c r="D38" s="353">
        <f>IF(Matriz_V8!AF153="","",Matriz_V8!AF153)</f>
        <v>4</v>
      </c>
      <c r="E38" s="353">
        <f>IF(Matriz_V8!AG153="","",Matriz_V8!AG153)</f>
        <v>2</v>
      </c>
      <c r="F38" s="341" t="str">
        <f>CONCATENATE(Matriz_V8!AM153,Matriz_V8!AN153,Matriz_V8!AO153,Matriz_V8!AP153)</f>
        <v/>
      </c>
      <c r="G38" s="341" t="str">
        <f>IF(Matriz_V8!AQ153="","",Matriz_V8!AQ153)</f>
        <v>EVITAR EL RIESGO</v>
      </c>
      <c r="H38" s="162">
        <f>IF(Matriz_V8!I153="","",Matriz_V8!I153)</f>
        <v>6.1</v>
      </c>
      <c r="I38" s="163" t="str">
        <f>IF(Matriz_V8!J153="","",Matriz_V8!J153)</f>
        <v>No contar con los recursos economicos en tiempo para la operación del programa</v>
      </c>
      <c r="J38" s="344" t="str">
        <f>IF(Matriz_V8!AR153="","",Matriz_V8!AR153)</f>
        <v>Apegarse a los tiempos establecidos para tramitar oportunamente los recursos antes las autoridades competentes</v>
      </c>
      <c r="K38" s="344"/>
      <c r="L38" s="164" t="s">
        <v>890</v>
      </c>
      <c r="M38" s="164" t="s">
        <v>891</v>
      </c>
      <c r="N38" s="178">
        <v>45294</v>
      </c>
      <c r="O38" s="178">
        <v>45646</v>
      </c>
      <c r="P38" s="164" t="s">
        <v>892</v>
      </c>
    </row>
    <row r="39" spans="1:16" s="155" customFormat="1" ht="91.5" customHeight="1">
      <c r="A39" s="348"/>
      <c r="B39" s="351"/>
      <c r="C39" s="351"/>
      <c r="D39" s="348"/>
      <c r="E39" s="348"/>
      <c r="F39" s="342"/>
      <c r="G39" s="342"/>
      <c r="H39" s="162">
        <f>IF(Matriz_V8!I158="","",Matriz_V8!I158)</f>
        <v>6.2</v>
      </c>
      <c r="I39" s="163" t="str">
        <f>IF(Matriz_V8!J158="","",Matriz_V8!J158)</f>
        <v>No autorizar o tramitar oportunamente los recursos económicos hacias las unidades administrativas</v>
      </c>
      <c r="J39" s="344" t="str">
        <f>IF(Matriz_V8!AR158="","",Matriz_V8!AR158)</f>
        <v>Contar con el informe presupuestal y el resumen de los apoyos economicos, los acuerdos de la H. Junta de Gobierno y los oficios de adecuación presupuestal</v>
      </c>
      <c r="K39" s="344"/>
      <c r="L39" s="164" t="s">
        <v>890</v>
      </c>
      <c r="M39" s="164" t="s">
        <v>891</v>
      </c>
      <c r="N39" s="178">
        <v>45294</v>
      </c>
      <c r="O39" s="178">
        <v>45646</v>
      </c>
      <c r="P39" s="164" t="s">
        <v>893</v>
      </c>
    </row>
    <row r="40" spans="1:16" s="155" customFormat="1" ht="91.5" customHeight="1">
      <c r="A40" s="348"/>
      <c r="B40" s="351"/>
      <c r="C40" s="351"/>
      <c r="D40" s="348"/>
      <c r="E40" s="348"/>
      <c r="F40" s="342"/>
      <c r="G40" s="342"/>
      <c r="H40" s="162">
        <f>IF(Matriz_V8!I163="","",Matriz_V8!I163)</f>
        <v>6.3</v>
      </c>
      <c r="I40" s="163" t="str">
        <f>IF(Matriz_V8!J163="","",Matriz_V8!J163)</f>
        <v>Segumiento deficiente a los indicadores de Desempeño y Gestión (metas)</v>
      </c>
      <c r="J40" s="344" t="str">
        <f>IF(Matriz_V8!AR163="","",Matriz_V8!AR163)</f>
        <v>Realizar evaluaciones trimestrales de los indicadores de desempeño (metas) e informar resultados</v>
      </c>
      <c r="K40" s="344"/>
      <c r="L40" s="164" t="s">
        <v>890</v>
      </c>
      <c r="M40" s="164" t="s">
        <v>891</v>
      </c>
      <c r="N40" s="178">
        <v>45294</v>
      </c>
      <c r="O40" s="178">
        <v>45646</v>
      </c>
      <c r="P40" s="164" t="s">
        <v>894</v>
      </c>
    </row>
    <row r="41" spans="1:16" s="155" customFormat="1" ht="91.5" customHeight="1">
      <c r="A41" s="348"/>
      <c r="B41" s="351"/>
      <c r="C41" s="351"/>
      <c r="D41" s="348"/>
      <c r="E41" s="348"/>
      <c r="F41" s="342"/>
      <c r="G41" s="342"/>
      <c r="H41" s="162">
        <f>IF(Matriz_V8!I168="","",Matriz_V8!I168)</f>
        <v>6.4</v>
      </c>
      <c r="I41" s="163" t="str">
        <f>IF(Matriz_V8!J168="","",Matriz_V8!J168)</f>
        <v>Programación inadecuada de presupuesto y metas</v>
      </c>
      <c r="J41" s="345" t="str">
        <f>IF(Matriz_V8!AR168="","",Matriz_V8!AR168)</f>
        <v xml:space="preserve">Dar seguimiento al programa operativo anual </v>
      </c>
      <c r="K41" s="346"/>
      <c r="L41" s="164" t="s">
        <v>890</v>
      </c>
      <c r="M41" s="164" t="s">
        <v>891</v>
      </c>
      <c r="N41" s="178">
        <v>45294</v>
      </c>
      <c r="O41" s="178">
        <v>45646</v>
      </c>
      <c r="P41" s="164" t="s">
        <v>895</v>
      </c>
    </row>
    <row r="42" spans="1:16" s="155" customFormat="1" ht="91.5" customHeight="1">
      <c r="A42" s="349"/>
      <c r="B42" s="352"/>
      <c r="C42" s="352"/>
      <c r="D42" s="349"/>
      <c r="E42" s="349"/>
      <c r="F42" s="343"/>
      <c r="G42" s="343"/>
      <c r="H42" s="162">
        <f>IF(Matriz_V8!I173="","",Matriz_V8!I173)</f>
        <v>6.5</v>
      </c>
      <c r="I42" s="163" t="str">
        <f>IF(Matriz_V8!J173="","",Matriz_V8!J173)</f>
        <v/>
      </c>
      <c r="J42" s="345" t="str">
        <f>IF(Matriz_V8!AR173="","",Matriz_V8!AR173)</f>
        <v/>
      </c>
      <c r="K42" s="346"/>
      <c r="L42" s="166"/>
      <c r="M42" s="164"/>
      <c r="N42" s="165"/>
      <c r="O42" s="165"/>
      <c r="P42" s="164"/>
    </row>
    <row r="43" spans="1:16" s="155" customFormat="1" ht="91.5" customHeight="1">
      <c r="A43" s="370" t="str">
        <f>IF(Matriz_V8!A178="","",Matriz_V8!A178)</f>
        <v>2024_7</v>
      </c>
      <c r="B43" s="364" t="str">
        <f>IF(Matriz_V8!E178="","",Matriz_V8!E178)</f>
        <v>Apoyos económicos y/o subsidios otorgados a Personas Voluntarias Beneficiarias del Subsidio de forma deficiente</v>
      </c>
      <c r="C43" s="364" t="str">
        <f>IF(Matriz_V8!G178="","",Matriz_V8!G178)</f>
        <v>Administrativo</v>
      </c>
      <c r="D43" s="373">
        <f>IF(Matriz_V8!AF178="","",Matriz_V8!AF178)</f>
        <v>1</v>
      </c>
      <c r="E43" s="373">
        <f>IF(Matriz_V8!AG178="","",Matriz_V8!AG178)</f>
        <v>1</v>
      </c>
      <c r="F43" s="364" t="str">
        <f>CONCATENATE(Matriz_V8!AM178,Matriz_V8!AN178,Matriz_V8!AO178,Matriz_V8!AP178)</f>
        <v/>
      </c>
      <c r="G43" s="364" t="str">
        <f>IF(Matriz_V8!AQ178="","",Matriz_V8!AQ178)</f>
        <v>COMPARTIR EL RIESGO</v>
      </c>
      <c r="H43" s="156">
        <f>IF(Matriz_V8!I178="","",Matriz_V8!I178)</f>
        <v>7.1</v>
      </c>
      <c r="I43" s="157" t="str">
        <f>IF(Matriz_V8!J178="","",Matriz_V8!J178)</f>
        <v>Dispersar apoyos económicos y/o subsidios a personas voluntarias no autorizadas</v>
      </c>
      <c r="J43" s="367" t="str">
        <f>IF(Matriz_V8!AR178="","",Matriz_V8!AR178)</f>
        <v>Contar con los oficios de autorización y la relación de los apoyos económicos y/o subsidios del SASA y demas sistemas.</v>
      </c>
      <c r="K43" s="367"/>
      <c r="L43" s="158" t="s">
        <v>461</v>
      </c>
      <c r="M43" s="158" t="s">
        <v>896</v>
      </c>
      <c r="N43" s="159">
        <v>45294</v>
      </c>
      <c r="O43" s="159">
        <v>45646</v>
      </c>
      <c r="P43" s="158" t="s">
        <v>897</v>
      </c>
    </row>
    <row r="44" spans="1:16" s="155" customFormat="1" ht="91.5" customHeight="1">
      <c r="A44" s="371"/>
      <c r="B44" s="365"/>
      <c r="C44" s="365"/>
      <c r="D44" s="371"/>
      <c r="E44" s="371"/>
      <c r="F44" s="365"/>
      <c r="G44" s="365"/>
      <c r="H44" s="156">
        <f>IF(Matriz_V8!I183="","",Matriz_V8!I183)</f>
        <v>7.2</v>
      </c>
      <c r="I44" s="157" t="str">
        <f>IF(Matriz_V8!J183="","",Matriz_V8!J183)</f>
        <v/>
      </c>
      <c r="J44" s="367" t="str">
        <f>IF(Matriz_V8!AR183="","",Matriz_V8!AR183)</f>
        <v/>
      </c>
      <c r="K44" s="367"/>
      <c r="L44" s="158"/>
      <c r="M44" s="158"/>
      <c r="N44" s="160"/>
      <c r="O44" s="160"/>
      <c r="P44" s="158"/>
    </row>
    <row r="45" spans="1:16" s="155" customFormat="1" ht="91.5" customHeight="1">
      <c r="A45" s="371"/>
      <c r="B45" s="365"/>
      <c r="C45" s="365"/>
      <c r="D45" s="371"/>
      <c r="E45" s="371"/>
      <c r="F45" s="365"/>
      <c r="G45" s="365"/>
      <c r="H45" s="156">
        <f>IF(Matriz_V8!I188="","",Matriz_V8!I188)</f>
        <v>7.3</v>
      </c>
      <c r="I45" s="157" t="str">
        <f>IF(Matriz_V8!J188="","",Matriz_V8!J188)</f>
        <v/>
      </c>
      <c r="J45" s="367" t="str">
        <f>IF(Matriz_V8!AR188="","",Matriz_V8!AR188)</f>
        <v/>
      </c>
      <c r="K45" s="367"/>
      <c r="L45" s="158"/>
      <c r="M45" s="158"/>
      <c r="N45" s="160"/>
      <c r="O45" s="160"/>
      <c r="P45" s="158"/>
    </row>
    <row r="46" spans="1:16" s="155" customFormat="1" ht="91.5" customHeight="1">
      <c r="A46" s="371"/>
      <c r="B46" s="365"/>
      <c r="C46" s="365"/>
      <c r="D46" s="371"/>
      <c r="E46" s="371"/>
      <c r="F46" s="365"/>
      <c r="G46" s="365"/>
      <c r="H46" s="156">
        <f>IF(Matriz_V8!I193="","",Matriz_V8!I193)</f>
        <v>7.4</v>
      </c>
      <c r="I46" s="157" t="str">
        <f>IF(Matriz_V8!J193="","",Matriz_V8!J193)</f>
        <v/>
      </c>
      <c r="J46" s="368" t="str">
        <f>IF(Matriz_V8!AR193="","",Matriz_V8!AR193)</f>
        <v/>
      </c>
      <c r="K46" s="369"/>
      <c r="L46" s="161"/>
      <c r="M46" s="158"/>
      <c r="N46" s="160"/>
      <c r="O46" s="160"/>
      <c r="P46" s="158"/>
    </row>
    <row r="47" spans="1:16" s="155" customFormat="1" ht="91.5" customHeight="1">
      <c r="A47" s="372"/>
      <c r="B47" s="366"/>
      <c r="C47" s="366"/>
      <c r="D47" s="372"/>
      <c r="E47" s="372"/>
      <c r="F47" s="366"/>
      <c r="G47" s="366"/>
      <c r="H47" s="156">
        <f>IF(Matriz_V8!I198="","",Matriz_V8!I198)</f>
        <v>7.5</v>
      </c>
      <c r="I47" s="157" t="str">
        <f>IF(Matriz_V8!J198="","",Matriz_V8!J198)</f>
        <v/>
      </c>
      <c r="J47" s="368" t="str">
        <f>IF(Matriz_V8!AR198="","",Matriz_V8!AR198)</f>
        <v/>
      </c>
      <c r="K47" s="369"/>
      <c r="L47" s="161"/>
      <c r="M47" s="158"/>
      <c r="N47" s="160"/>
      <c r="O47" s="160"/>
      <c r="P47" s="158"/>
    </row>
    <row r="48" spans="1:16" s="155" customFormat="1" ht="91.5" customHeight="1">
      <c r="A48" s="347" t="str">
        <f>IF(Matriz_V8!A203="","",Matriz_V8!A203)</f>
        <v>2024_8</v>
      </c>
      <c r="B48" s="350" t="str">
        <f>IF(Matriz_V8!E203="","",Matriz_V8!E203)</f>
        <v>Materiales e insumos adquiridos en forma deficiente o irregular</v>
      </c>
      <c r="C48" s="350" t="str">
        <f>IF(Matriz_V8!G203="","",Matriz_V8!G203)</f>
        <v>De servicios</v>
      </c>
      <c r="D48" s="353">
        <f>IF(Matriz_V8!AF203="","",Matriz_V8!AF203)</f>
        <v>3</v>
      </c>
      <c r="E48" s="353">
        <f>IF(Matriz_V8!AG203="","",Matriz_V8!AG203)</f>
        <v>2</v>
      </c>
      <c r="F48" s="341" t="str">
        <f>CONCATENATE(Matriz_V8!AM203,Matriz_V8!AN203,Matriz_V8!AO203,Matriz_V8!AP203)</f>
        <v>III</v>
      </c>
      <c r="G48" s="341" t="str">
        <f>IF(Matriz_V8!AQ203="","",Matriz_V8!AQ203)</f>
        <v>EVITAR EL RIESGO</v>
      </c>
      <c r="H48" s="162">
        <f>IF(Matriz_V8!I203="","",Matriz_V8!I203)</f>
        <v>8.1</v>
      </c>
      <c r="I48" s="163" t="str">
        <f>IF(Matriz_V8!J203="","",Matriz_V8!J203)</f>
        <v>Que no se tenga la disponibilidad prespupuestal en la partida</v>
      </c>
      <c r="J48" s="344" t="str">
        <f>IF(Matriz_V8!AR203="","",Matriz_V8!AR203)</f>
        <v>Elaborar un presupuesto acorde a las necesidades del Instituto considerando todos los programas y proyectos, así como las variaciones de inflación, ejercido del año anterior. etc.</v>
      </c>
      <c r="K48" s="344"/>
      <c r="L48" s="164" t="s">
        <v>461</v>
      </c>
      <c r="M48" s="164" t="s">
        <v>896</v>
      </c>
      <c r="N48" s="178">
        <v>45306</v>
      </c>
      <c r="O48" s="178">
        <v>45657</v>
      </c>
      <c r="P48" s="164" t="s">
        <v>898</v>
      </c>
    </row>
    <row r="49" spans="1:16" s="155" customFormat="1" ht="91.5" customHeight="1">
      <c r="A49" s="348"/>
      <c r="B49" s="351"/>
      <c r="C49" s="351"/>
      <c r="D49" s="348"/>
      <c r="E49" s="348"/>
      <c r="F49" s="342"/>
      <c r="G49" s="342"/>
      <c r="H49" s="162">
        <f>IF(Matriz_V8!I208="","",Matriz_V8!I208)</f>
        <v>8.1999999999999993</v>
      </c>
      <c r="I49" s="163" t="str">
        <f>IF(Matriz_V8!J208="","",Matriz_V8!J208)</f>
        <v>Que los materiales e insumos no cumplan con las caracteristicas requeridas</v>
      </c>
      <c r="J49" s="344" t="str">
        <f>IF(Matriz_V8!AR208="","",Matriz_V8!AR208)</f>
        <v>Cumplir con el proceso de adquisiciones en tiempo y forma, así como la vigilancia de lo que se solicitó con las cotizaciones y el artículo recepcionado.</v>
      </c>
      <c r="K49" s="344"/>
      <c r="L49" s="164" t="s">
        <v>461</v>
      </c>
      <c r="M49" s="164" t="s">
        <v>896</v>
      </c>
      <c r="N49" s="178">
        <v>45306</v>
      </c>
      <c r="O49" s="178">
        <v>45657</v>
      </c>
      <c r="P49" s="164" t="s">
        <v>899</v>
      </c>
    </row>
    <row r="50" spans="1:16" s="155" customFormat="1" ht="91.5" customHeight="1">
      <c r="A50" s="348"/>
      <c r="B50" s="351"/>
      <c r="C50" s="351"/>
      <c r="D50" s="348"/>
      <c r="E50" s="348"/>
      <c r="F50" s="342"/>
      <c r="G50" s="342"/>
      <c r="H50" s="162">
        <f>IF(Matriz_V8!I213="","",Matriz_V8!I213)</f>
        <v>8.3000000000000007</v>
      </c>
      <c r="I50" s="163" t="str">
        <f>IF(Matriz_V8!J213="","",Matriz_V8!J213)</f>
        <v>Que no se tomen en cuenta las necesidades de las áreas administrativas o coordinaciones de zona</v>
      </c>
      <c r="J50" s="344" t="str">
        <f>IF(Matriz_V8!AR213="","",Matriz_V8!AR213)</f>
        <v>Solicitar, concentrar y analizar las necesidades de las coordinaciones de zona y diferentes áreas administrativas para realizar una adquisición apegada a las necesidades</v>
      </c>
      <c r="K50" s="344"/>
      <c r="L50" s="164" t="s">
        <v>461</v>
      </c>
      <c r="M50" s="164" t="s">
        <v>896</v>
      </c>
      <c r="N50" s="178">
        <v>45306</v>
      </c>
      <c r="O50" s="178">
        <v>45657</v>
      </c>
      <c r="P50" s="164" t="s">
        <v>900</v>
      </c>
    </row>
    <row r="51" spans="1:16" s="155" customFormat="1" ht="91.5" customHeight="1">
      <c r="A51" s="348"/>
      <c r="B51" s="351"/>
      <c r="C51" s="351"/>
      <c r="D51" s="348"/>
      <c r="E51" s="348"/>
      <c r="F51" s="342"/>
      <c r="G51" s="342"/>
      <c r="H51" s="162">
        <f>IF(Matriz_V8!I218="","",Matriz_V8!I218)</f>
        <v>8.4</v>
      </c>
      <c r="I51" s="163" t="str">
        <f>IF(Matriz_V8!J218="","",Matriz_V8!J218)</f>
        <v>Desconocimiento y falta de apego a la normatividad, criterios y rangos en materia de adquisiciones</v>
      </c>
      <c r="J51" s="345" t="str">
        <f>IF(Matriz_V8!AR218="","",Matriz_V8!AR218)</f>
        <v>Mantener documentada, informada y capacitada a los servidores involucrados en el proceso de adquisción de materiales e insumos. Cuando existan cursos, fomentar la participación.</v>
      </c>
      <c r="K51" s="346"/>
      <c r="L51" s="164" t="s">
        <v>461</v>
      </c>
      <c r="M51" s="164" t="s">
        <v>896</v>
      </c>
      <c r="N51" s="178">
        <v>45306</v>
      </c>
      <c r="O51" s="178">
        <v>45657</v>
      </c>
      <c r="P51" s="164" t="s">
        <v>901</v>
      </c>
    </row>
    <row r="52" spans="1:16" s="155" customFormat="1" ht="91.5" customHeight="1">
      <c r="A52" s="349"/>
      <c r="B52" s="352"/>
      <c r="C52" s="352"/>
      <c r="D52" s="349"/>
      <c r="E52" s="349"/>
      <c r="F52" s="343"/>
      <c r="G52" s="343"/>
      <c r="H52" s="162">
        <f>IF(Matriz_V8!I223="","",Matriz_V8!I223)</f>
        <v>8.5</v>
      </c>
      <c r="I52" s="163" t="str">
        <f>IF(Matriz_V8!J223="","",Matriz_V8!J223)</f>
        <v/>
      </c>
      <c r="J52" s="345" t="str">
        <f>IF(Matriz_V8!AR223="","",Matriz_V8!AR223)</f>
        <v/>
      </c>
      <c r="K52" s="346"/>
      <c r="L52" s="166"/>
      <c r="M52" s="164"/>
      <c r="N52" s="165"/>
      <c r="O52" s="165"/>
      <c r="P52" s="164"/>
    </row>
    <row r="53" spans="1:16" s="155" customFormat="1" ht="91.5" customHeight="1">
      <c r="A53" s="370" t="str">
        <f>IF(Matriz_V8!A228="","",Matriz_V8!A228)</f>
        <v>2024_9</v>
      </c>
      <c r="B53" s="364" t="str">
        <f>IF(Matriz_V8!E228="","",Matriz_V8!E228)</f>
        <v>Servicio y soporte de TIC's otorgados de forma deficiente</v>
      </c>
      <c r="C53" s="364" t="str">
        <f>IF(Matriz_V8!G228="","",Matriz_V8!G228)</f>
        <v>De Tic´s</v>
      </c>
      <c r="D53" s="373">
        <f>IF(Matriz_V8!AF228="","",Matriz_V8!AF228)</f>
        <v>3</v>
      </c>
      <c r="E53" s="373">
        <f>IF(Matriz_V8!AG228="","",Matriz_V8!AG228)</f>
        <v>3</v>
      </c>
      <c r="F53" s="364" t="str">
        <f>CONCATENATE(Matriz_V8!AM228,Matriz_V8!AN228,Matriz_V8!AO228,Matriz_V8!AP228)</f>
        <v/>
      </c>
      <c r="G53" s="364" t="str">
        <f>IF(Matriz_V8!AQ228="","",Matriz_V8!AQ228)</f>
        <v>REDUCIR EL RIESGO</v>
      </c>
      <c r="H53" s="156">
        <f>IF(Matriz_V8!I228="","",Matriz_V8!I228)</f>
        <v>9.1</v>
      </c>
      <c r="I53" s="157" t="str">
        <f>IF(Matriz_V8!J228="","",Matriz_V8!J228)</f>
        <v xml:space="preserve">Afectación de las redes de datos, servidores y correo electrónico </v>
      </c>
      <c r="J53" s="367" t="str">
        <f>IF(Matriz_V8!AR228="","",Matriz_V8!AR228)</f>
        <v>Analizar el comportamiento de las redes de datos, de servidores, gestores de correo, a traves de supervisiones continuas</v>
      </c>
      <c r="K53" s="367"/>
      <c r="L53" s="158" t="s">
        <v>531</v>
      </c>
      <c r="M53" s="158" t="s">
        <v>902</v>
      </c>
      <c r="N53" s="159">
        <v>45292</v>
      </c>
      <c r="O53" s="159">
        <v>45657</v>
      </c>
      <c r="P53" s="158" t="s">
        <v>903</v>
      </c>
    </row>
    <row r="54" spans="1:16" s="155" customFormat="1" ht="91.5" customHeight="1">
      <c r="A54" s="371"/>
      <c r="B54" s="365"/>
      <c r="C54" s="365"/>
      <c r="D54" s="371"/>
      <c r="E54" s="371"/>
      <c r="F54" s="365"/>
      <c r="G54" s="365"/>
      <c r="H54" s="156">
        <f>IF(Matriz_V8!I233="","",Matriz_V8!I233)</f>
        <v>9.1999999999999993</v>
      </c>
      <c r="I54" s="157" t="str">
        <f>IF(Matriz_V8!J233="","",Matriz_V8!J233)</f>
        <v>Afectación en el cumplimiento de la entrega de los requerimentos solicitados por las diferentes áreas y coordinaciones de zona</v>
      </c>
      <c r="J54" s="367" t="str">
        <f>IF(Matriz_V8!AR233="","",Matriz_V8!AR233)</f>
        <v>Generar reportes de tiempos estimados para la revisión y ejecución de los requerimientos de solicitud.</v>
      </c>
      <c r="K54" s="367"/>
      <c r="L54" s="158" t="s">
        <v>531</v>
      </c>
      <c r="M54" s="158" t="s">
        <v>902</v>
      </c>
      <c r="N54" s="159">
        <v>45292</v>
      </c>
      <c r="O54" s="159">
        <v>45657</v>
      </c>
      <c r="P54" s="158" t="s">
        <v>904</v>
      </c>
    </row>
    <row r="55" spans="1:16" s="155" customFormat="1" ht="91.5" customHeight="1">
      <c r="A55" s="371"/>
      <c r="B55" s="365"/>
      <c r="C55" s="365"/>
      <c r="D55" s="371"/>
      <c r="E55" s="371"/>
      <c r="F55" s="365"/>
      <c r="G55" s="365"/>
      <c r="H55" s="156">
        <f>IF(Matriz_V8!I238="","",Matriz_V8!I238)</f>
        <v>9.3000000000000007</v>
      </c>
      <c r="I55" s="157" t="str">
        <f>IF(Matriz_V8!J238="","",Matriz_V8!J238)</f>
        <v>Falta de mantenimiento preventivo y/o correctivo de los equipos de software de la infraestructura de tecnología de información y telecomunicaciones</v>
      </c>
      <c r="J55" s="367" t="str">
        <f>IF(Matriz_V8!AR238="","",Matriz_V8!AR238)</f>
        <v>Revisiones periódicas de funcionamiento de las TIC por parte del equipo de trabajo.</v>
      </c>
      <c r="K55" s="367"/>
      <c r="L55" s="158" t="s">
        <v>531</v>
      </c>
      <c r="M55" s="158" t="s">
        <v>902</v>
      </c>
      <c r="N55" s="159">
        <v>45292</v>
      </c>
      <c r="O55" s="159">
        <v>45657</v>
      </c>
      <c r="P55" s="158" t="s">
        <v>904</v>
      </c>
    </row>
    <row r="56" spans="1:16" s="155" customFormat="1" ht="91.5" customHeight="1">
      <c r="A56" s="371"/>
      <c r="B56" s="365"/>
      <c r="C56" s="365"/>
      <c r="D56" s="371"/>
      <c r="E56" s="371"/>
      <c r="F56" s="365"/>
      <c r="G56" s="365"/>
      <c r="H56" s="156">
        <f>IF(Matriz_V8!I243="","",Matriz_V8!I243)</f>
        <v>9.4</v>
      </c>
      <c r="I56" s="157" t="str">
        <f>IF(Matriz_V8!J243="","",Matriz_V8!J243)</f>
        <v>Infraestructura de TIC insuficiente para atender la demanda de servicios</v>
      </c>
      <c r="J56" s="368" t="str">
        <f>IF(Matriz_V8!AR243="","",Matriz_V8!AR243)</f>
        <v>Dar seguimiento al manejo y alcance de las garantias de los equipos de cómputo, así como otorgar servicios de mantenimiento preventivo y correctivo a los mismos.</v>
      </c>
      <c r="K56" s="369"/>
      <c r="L56" s="158" t="s">
        <v>531</v>
      </c>
      <c r="M56" s="158" t="s">
        <v>902</v>
      </c>
      <c r="N56" s="159">
        <v>45292</v>
      </c>
      <c r="O56" s="159">
        <v>45657</v>
      </c>
      <c r="P56" s="158" t="s">
        <v>904</v>
      </c>
    </row>
    <row r="57" spans="1:16" s="155" customFormat="1" ht="91.5" customHeight="1">
      <c r="A57" s="372"/>
      <c r="B57" s="366"/>
      <c r="C57" s="366"/>
      <c r="D57" s="372"/>
      <c r="E57" s="372"/>
      <c r="F57" s="366"/>
      <c r="G57" s="366"/>
      <c r="H57" s="156">
        <f>IF(Matriz_V8!I248="","",Matriz_V8!I248)</f>
        <v>9.5</v>
      </c>
      <c r="I57" s="157" t="str">
        <f>IF(Matriz_V8!J248="","",Matriz_V8!J248)</f>
        <v/>
      </c>
      <c r="J57" s="368" t="str">
        <f>IF(Matriz_V8!AR248="","",Matriz_V8!AR248)</f>
        <v/>
      </c>
      <c r="K57" s="369"/>
      <c r="L57" s="161"/>
      <c r="M57" s="158"/>
      <c r="N57" s="160"/>
      <c r="O57" s="160"/>
      <c r="P57" s="158"/>
    </row>
    <row r="58" spans="1:16" s="155" customFormat="1" ht="91.5" customHeight="1">
      <c r="A58" s="347" t="str">
        <f>IF(Matriz_V8!A253="","",Matriz_V8!A253)</f>
        <v/>
      </c>
      <c r="B58" s="350" t="str">
        <f>IF(Matriz_V8!E253="","",Matriz_V8!E253)</f>
        <v/>
      </c>
      <c r="C58" s="350" t="str">
        <f>IF(Matriz_V8!G253="","",Matriz_V8!G253)</f>
        <v/>
      </c>
      <c r="D58" s="353" t="str">
        <f>IF(Matriz_V8!AF253="","",Matriz_V8!AF253)</f>
        <v/>
      </c>
      <c r="E58" s="353" t="str">
        <f>IF(Matriz_V8!AG253="","",Matriz_V8!AG253)</f>
        <v/>
      </c>
      <c r="F58" s="341" t="str">
        <f>CONCATENATE(Matriz_V8!AM253,Matriz_V8!AN253,Matriz_V8!AO253,Matriz_V8!AP253)</f>
        <v/>
      </c>
      <c r="G58" s="341" t="str">
        <f>IF(Matriz_V8!AQ253="","",Matriz_V8!AQ253)</f>
        <v/>
      </c>
      <c r="H58" s="162">
        <f>IF(Matriz_V8!I253="","",Matriz_V8!I253)</f>
        <v>10.1</v>
      </c>
      <c r="I58" s="163" t="str">
        <f>IF(Matriz_V8!J253="","",Matriz_V8!J253)</f>
        <v/>
      </c>
      <c r="J58" s="344" t="str">
        <f>IF(Matriz_V8!AR253="","",Matriz_V8!AR253)</f>
        <v/>
      </c>
      <c r="K58" s="344"/>
      <c r="L58" s="164"/>
      <c r="M58" s="164"/>
      <c r="N58" s="165"/>
      <c r="O58" s="165"/>
      <c r="P58" s="164"/>
    </row>
    <row r="59" spans="1:16" s="155" customFormat="1" ht="91.5" customHeight="1">
      <c r="A59" s="348"/>
      <c r="B59" s="351"/>
      <c r="C59" s="351"/>
      <c r="D59" s="348"/>
      <c r="E59" s="348"/>
      <c r="F59" s="342"/>
      <c r="G59" s="342"/>
      <c r="H59" s="162">
        <f>IF(Matriz_V8!I258="","",Matriz_V8!I258)</f>
        <v>10.199999999999999</v>
      </c>
      <c r="I59" s="163" t="str">
        <f>IF(Matriz_V8!J258="","",Matriz_V8!J258)</f>
        <v/>
      </c>
      <c r="J59" s="344" t="str">
        <f>IF(Matriz_V8!AR258="","",Matriz_V8!AR258)</f>
        <v/>
      </c>
      <c r="K59" s="344"/>
      <c r="L59" s="164"/>
      <c r="M59" s="164"/>
      <c r="N59" s="165"/>
      <c r="O59" s="165"/>
      <c r="P59" s="164"/>
    </row>
    <row r="60" spans="1:16" s="155" customFormat="1" ht="91.5" customHeight="1">
      <c r="A60" s="348"/>
      <c r="B60" s="351"/>
      <c r="C60" s="351"/>
      <c r="D60" s="348"/>
      <c r="E60" s="348"/>
      <c r="F60" s="342"/>
      <c r="G60" s="342"/>
      <c r="H60" s="162">
        <f>IF(Matriz_V8!I263="","",Matriz_V8!I263)</f>
        <v>10.3</v>
      </c>
      <c r="I60" s="163" t="str">
        <f>IF(Matriz_V8!J263="","",Matriz_V8!J263)</f>
        <v/>
      </c>
      <c r="J60" s="344" t="str">
        <f>IF(Matriz_V8!AR263="","",Matriz_V8!AR263)</f>
        <v/>
      </c>
      <c r="K60" s="344"/>
      <c r="L60" s="164"/>
      <c r="M60" s="164"/>
      <c r="N60" s="165"/>
      <c r="O60" s="165"/>
      <c r="P60" s="164"/>
    </row>
    <row r="61" spans="1:16" s="155" customFormat="1" ht="91.5" customHeight="1">
      <c r="A61" s="348"/>
      <c r="B61" s="351"/>
      <c r="C61" s="351"/>
      <c r="D61" s="348"/>
      <c r="E61" s="348"/>
      <c r="F61" s="342"/>
      <c r="G61" s="342"/>
      <c r="H61" s="162">
        <f>IF(Matriz_V8!I268="","",Matriz_V8!I268)</f>
        <v>10.4</v>
      </c>
      <c r="I61" s="163" t="str">
        <f>IF(Matriz_V8!J268="","",Matriz_V8!J268)</f>
        <v/>
      </c>
      <c r="J61" s="345" t="str">
        <f>IF(Matriz_V8!AR268="","",Matriz_V8!AR268)</f>
        <v/>
      </c>
      <c r="K61" s="346"/>
      <c r="L61" s="166"/>
      <c r="M61" s="164"/>
      <c r="N61" s="165"/>
      <c r="O61" s="165"/>
      <c r="P61" s="164"/>
    </row>
    <row r="62" spans="1:16" s="155" customFormat="1" ht="91.5" customHeight="1">
      <c r="A62" s="349"/>
      <c r="B62" s="352"/>
      <c r="C62" s="352"/>
      <c r="D62" s="349"/>
      <c r="E62" s="349"/>
      <c r="F62" s="343"/>
      <c r="G62" s="343"/>
      <c r="H62" s="162">
        <f>IF(Matriz_V8!I273="","",Matriz_V8!I273)</f>
        <v>10.5</v>
      </c>
      <c r="I62" s="163" t="str">
        <f>IF(Matriz_V8!J273="","",Matriz_V8!J273)</f>
        <v/>
      </c>
      <c r="J62" s="345" t="str">
        <f>IF(Matriz_V8!AR273="","",Matriz_V8!AR253)</f>
        <v/>
      </c>
      <c r="K62" s="346"/>
      <c r="L62" s="166"/>
      <c r="M62" s="164"/>
      <c r="N62" s="165"/>
      <c r="O62" s="165"/>
      <c r="P62" s="164"/>
    </row>
    <row r="63" spans="1:16" s="155" customFormat="1" ht="91.5" customHeight="1">
      <c r="A63" s="370" t="str">
        <f>IF(Matriz_V8!A278="","",Matriz_V8!A278)</f>
        <v/>
      </c>
      <c r="B63" s="364" t="str">
        <f>IF(Matriz_V8!E278="","",Matriz_V8!E278)</f>
        <v/>
      </c>
      <c r="C63" s="364" t="str">
        <f>IF(Matriz_V8!G278="","",Matriz_V8!G278)</f>
        <v/>
      </c>
      <c r="D63" s="373" t="str">
        <f>IF(Matriz_V8!AF278="","",Matriz_V8!AF278)</f>
        <v/>
      </c>
      <c r="E63" s="373" t="str">
        <f>IF(Matriz_V8!AG278="","",Matriz_V8!AG278)</f>
        <v/>
      </c>
      <c r="F63" s="364" t="str">
        <f>CONCATENATE(Matriz_V8!AM278,Matriz_V8!AN278,Matriz_V8!AO278,Matriz_V8!AP278)</f>
        <v/>
      </c>
      <c r="G63" s="364" t="str">
        <f>IF(Matriz_V8!AQ278="","",Matriz_V8!AQ278)</f>
        <v/>
      </c>
      <c r="H63" s="156">
        <f>IF(Matriz_V8!I278="","",Matriz_V8!I278)</f>
        <v>11.1</v>
      </c>
      <c r="I63" s="157" t="str">
        <f>IF(Matriz_V8!J278="","",Matriz_V8!J278)</f>
        <v/>
      </c>
      <c r="J63" s="367" t="str">
        <f>IF(Matriz_V8!AR278="","",Matriz_V8!AR278)</f>
        <v/>
      </c>
      <c r="K63" s="367"/>
      <c r="L63" s="158"/>
      <c r="M63" s="158"/>
      <c r="N63" s="160"/>
      <c r="O63" s="160"/>
      <c r="P63" s="158"/>
    </row>
    <row r="64" spans="1:16" s="155" customFormat="1" ht="91.5" customHeight="1">
      <c r="A64" s="371"/>
      <c r="B64" s="365"/>
      <c r="C64" s="365"/>
      <c r="D64" s="371"/>
      <c r="E64" s="371"/>
      <c r="F64" s="365"/>
      <c r="G64" s="365"/>
      <c r="H64" s="156">
        <f>IF(Matriz_V8!I283="","",Matriz_V8!I283)</f>
        <v>11.2</v>
      </c>
      <c r="I64" s="157" t="str">
        <f>IF(Matriz_V8!J283="","",Matriz_V8!J283)</f>
        <v/>
      </c>
      <c r="J64" s="367" t="str">
        <f>IF(Matriz_V8!AR283="","",Matriz_V8!AR283)</f>
        <v/>
      </c>
      <c r="K64" s="367"/>
      <c r="L64" s="158"/>
      <c r="M64" s="158"/>
      <c r="N64" s="160"/>
      <c r="O64" s="160"/>
      <c r="P64" s="158"/>
    </row>
    <row r="65" spans="1:16" s="155" customFormat="1" ht="91.5" customHeight="1">
      <c r="A65" s="371"/>
      <c r="B65" s="365"/>
      <c r="C65" s="365"/>
      <c r="D65" s="371"/>
      <c r="E65" s="371"/>
      <c r="F65" s="365"/>
      <c r="G65" s="365"/>
      <c r="H65" s="156">
        <f>IF(Matriz_V8!I288="","",Matriz_V8!I288)</f>
        <v>11.3</v>
      </c>
      <c r="I65" s="157" t="str">
        <f>IF(Matriz_V8!J288="","",Matriz_V8!J288)</f>
        <v/>
      </c>
      <c r="J65" s="367" t="str">
        <f>IF(Matriz_V8!AR288="","",Matriz_V8!AR288)</f>
        <v/>
      </c>
      <c r="K65" s="367"/>
      <c r="L65" s="158"/>
      <c r="M65" s="158"/>
      <c r="N65" s="160"/>
      <c r="O65" s="160"/>
      <c r="P65" s="158"/>
    </row>
    <row r="66" spans="1:16" s="155" customFormat="1" ht="91.5" customHeight="1">
      <c r="A66" s="371"/>
      <c r="B66" s="365"/>
      <c r="C66" s="365"/>
      <c r="D66" s="371"/>
      <c r="E66" s="371"/>
      <c r="F66" s="365"/>
      <c r="G66" s="365"/>
      <c r="H66" s="156">
        <f>IF(Matriz_V8!I293="","",Matriz_V8!I293)</f>
        <v>11.4</v>
      </c>
      <c r="I66" s="157" t="str">
        <f>IF(Matriz_V8!J293="","",Matriz_V8!J293)</f>
        <v/>
      </c>
      <c r="J66" s="368" t="str">
        <f>IF(Matriz_V8!AR293="","",Matriz_V8!AR293)</f>
        <v/>
      </c>
      <c r="K66" s="369"/>
      <c r="L66" s="161"/>
      <c r="M66" s="158"/>
      <c r="N66" s="160"/>
      <c r="O66" s="160"/>
      <c r="P66" s="158"/>
    </row>
    <row r="67" spans="1:16" s="155" customFormat="1" ht="91.5" customHeight="1">
      <c r="A67" s="372"/>
      <c r="B67" s="366"/>
      <c r="C67" s="366"/>
      <c r="D67" s="372"/>
      <c r="E67" s="372"/>
      <c r="F67" s="366"/>
      <c r="G67" s="366"/>
      <c r="H67" s="156">
        <f>IF(Matriz_V8!I298="","",Matriz_V8!I298)</f>
        <v>11.5</v>
      </c>
      <c r="I67" s="157" t="str">
        <f>IF(Matriz_V8!J298="","",Matriz_V8!J298)</f>
        <v/>
      </c>
      <c r="J67" s="368" t="str">
        <f>IF(Matriz_V8!AR298="","",Matriz_V8!AR298)</f>
        <v/>
      </c>
      <c r="K67" s="369"/>
      <c r="L67" s="161"/>
      <c r="M67" s="158"/>
      <c r="N67" s="160"/>
      <c r="O67" s="160"/>
      <c r="P67" s="158"/>
    </row>
    <row r="68" spans="1:16" s="155" customFormat="1" ht="91.5" customHeight="1">
      <c r="A68" s="347" t="str">
        <f>IF(Matriz_V8!A303="","",Matriz_V8!A303)</f>
        <v/>
      </c>
      <c r="B68" s="350" t="str">
        <f>IF(Matriz_V8!E303="","",Matriz_V8!E303)</f>
        <v/>
      </c>
      <c r="C68" s="350" t="str">
        <f>IF(Matriz_V8!G303="","",Matriz_V8!G303)</f>
        <v/>
      </c>
      <c r="D68" s="353" t="str">
        <f>IF(Matriz_V8!AF303="","",Matriz_V8!AF303)</f>
        <v/>
      </c>
      <c r="E68" s="353" t="str">
        <f>IF(Matriz_V8!AG303="","",Matriz_V8!AG303)</f>
        <v/>
      </c>
      <c r="F68" s="341" t="str">
        <f>CONCATENATE(Matriz_V8!AM303,Matriz_V8!AN303,Matriz_V8!AO303,Matriz_V8!AP303)</f>
        <v/>
      </c>
      <c r="G68" s="341" t="str">
        <f>IF(Matriz_V8!AQ303="","",Matriz_V8!AQ303)</f>
        <v/>
      </c>
      <c r="H68" s="162">
        <f>IF(Matriz_V8!I303="","",Matriz_V8!I303)</f>
        <v>12.1</v>
      </c>
      <c r="I68" s="163" t="str">
        <f>IF(Matriz_V8!J303="","",Matriz_V8!J303)</f>
        <v/>
      </c>
      <c r="J68" s="344" t="str">
        <f>IF(Matriz_V8!AR303="","",Matriz_V8!AR303)</f>
        <v/>
      </c>
      <c r="K68" s="344"/>
      <c r="L68" s="164"/>
      <c r="M68" s="164"/>
      <c r="N68" s="165"/>
      <c r="O68" s="165"/>
      <c r="P68" s="164"/>
    </row>
    <row r="69" spans="1:16" s="155" customFormat="1" ht="91.5" customHeight="1">
      <c r="A69" s="348"/>
      <c r="B69" s="351"/>
      <c r="C69" s="351"/>
      <c r="D69" s="348"/>
      <c r="E69" s="348"/>
      <c r="F69" s="342"/>
      <c r="G69" s="342"/>
      <c r="H69" s="162">
        <f>IF(Matriz_V8!I308="","",Matriz_V8!I308)</f>
        <v>12.2</v>
      </c>
      <c r="I69" s="163" t="str">
        <f>IF(Matriz_V8!J308="","",Matriz_V8!J308)</f>
        <v/>
      </c>
      <c r="J69" s="344" t="str">
        <f>IF(Matriz_V8!AR308="","",Matriz_V8!AR308)</f>
        <v/>
      </c>
      <c r="K69" s="344"/>
      <c r="L69" s="164"/>
      <c r="M69" s="164"/>
      <c r="N69" s="165"/>
      <c r="O69" s="165"/>
      <c r="P69" s="164"/>
    </row>
    <row r="70" spans="1:16" s="155" customFormat="1" ht="91.5" customHeight="1">
      <c r="A70" s="348"/>
      <c r="B70" s="351"/>
      <c r="C70" s="351"/>
      <c r="D70" s="348"/>
      <c r="E70" s="348"/>
      <c r="F70" s="342"/>
      <c r="G70" s="342"/>
      <c r="H70" s="162">
        <f>IF(Matriz_V8!I313="","",Matriz_V8!I313)</f>
        <v>12.3</v>
      </c>
      <c r="I70" s="163" t="str">
        <f>IF(Matriz_V8!J313="","",Matriz_V8!J313)</f>
        <v/>
      </c>
      <c r="J70" s="344" t="str">
        <f>IF(Matriz_V8!AR313="","",Matriz_V8!AR313)</f>
        <v/>
      </c>
      <c r="K70" s="344"/>
      <c r="L70" s="164"/>
      <c r="M70" s="164"/>
      <c r="N70" s="165"/>
      <c r="O70" s="165"/>
      <c r="P70" s="164"/>
    </row>
    <row r="71" spans="1:16" s="155" customFormat="1" ht="91.5" customHeight="1">
      <c r="A71" s="348"/>
      <c r="B71" s="351"/>
      <c r="C71" s="351"/>
      <c r="D71" s="348"/>
      <c r="E71" s="348"/>
      <c r="F71" s="342"/>
      <c r="G71" s="342"/>
      <c r="H71" s="162">
        <f>IF(Matriz_V8!I318="","",Matriz_V8!I318)</f>
        <v>12.4</v>
      </c>
      <c r="I71" s="163" t="str">
        <f>IF(Matriz_V8!J318="","",Matriz_V8!J318)</f>
        <v/>
      </c>
      <c r="J71" s="345" t="str">
        <f>IF(Matriz_V8!AR318="","",Matriz_V8!AR318)</f>
        <v/>
      </c>
      <c r="K71" s="346"/>
      <c r="L71" s="166"/>
      <c r="M71" s="164"/>
      <c r="N71" s="165"/>
      <c r="O71" s="165"/>
      <c r="P71" s="164"/>
    </row>
    <row r="72" spans="1:16" s="155" customFormat="1" ht="91.5" customHeight="1">
      <c r="A72" s="349"/>
      <c r="B72" s="352"/>
      <c r="C72" s="352"/>
      <c r="D72" s="349"/>
      <c r="E72" s="349"/>
      <c r="F72" s="343"/>
      <c r="G72" s="343"/>
      <c r="H72" s="162">
        <f>IF(Matriz_V8!I323="","",Matriz_V8!I323)</f>
        <v>12.5</v>
      </c>
      <c r="I72" s="163" t="str">
        <f>IF(Matriz_V8!J323="","",Matriz_V8!J323)</f>
        <v/>
      </c>
      <c r="J72" s="345" t="str">
        <f>IF(Matriz_V8!AR323="","",Matriz_V8!AR323)</f>
        <v/>
      </c>
      <c r="K72" s="346"/>
      <c r="L72" s="166"/>
      <c r="M72" s="164"/>
      <c r="N72" s="165"/>
      <c r="O72" s="165"/>
      <c r="P72" s="164"/>
    </row>
    <row r="73" spans="1:16" s="155" customFormat="1" ht="91.5" customHeight="1">
      <c r="A73" s="370" t="str">
        <f>IF(Matriz_V8!A328="","",Matriz_V8!A328)</f>
        <v/>
      </c>
      <c r="B73" s="364" t="str">
        <f>IF(Matriz_V8!E328="","",Matriz_V8!E328)</f>
        <v/>
      </c>
      <c r="C73" s="364" t="str">
        <f>IF(Matriz_V8!G328="","",Matriz_V8!G328)</f>
        <v/>
      </c>
      <c r="D73" s="373" t="str">
        <f>IF(Matriz_V8!AF328="","",Matriz_V8!AF328)</f>
        <v/>
      </c>
      <c r="E73" s="373" t="str">
        <f>IF(Matriz_V8!AG328="","",Matriz_V8!AG328)</f>
        <v/>
      </c>
      <c r="F73" s="364" t="str">
        <f>CONCATENATE(Matriz_V8!AM328,Matriz_V8!AN328,Matriz_V8!AO328,Matriz_V8!AP328)</f>
        <v/>
      </c>
      <c r="G73" s="364" t="str">
        <f>IF(Matriz_V8!AQ328="","",Matriz_V8!AQ328)</f>
        <v/>
      </c>
      <c r="H73" s="156">
        <f>IF(Matriz_V8!I328="","",Matriz_V8!I308)</f>
        <v>12.2</v>
      </c>
      <c r="I73" s="157" t="str">
        <f>IF(Matriz_V8!J328="","",Matriz_V8!J328)</f>
        <v/>
      </c>
      <c r="J73" s="367" t="str">
        <f>IF(Matriz_V8!AR328="","",Matriz_V8!AR328)</f>
        <v/>
      </c>
      <c r="K73" s="367"/>
      <c r="L73" s="158"/>
      <c r="M73" s="158"/>
      <c r="N73" s="160"/>
      <c r="O73" s="160"/>
      <c r="P73" s="158"/>
    </row>
    <row r="74" spans="1:16" s="155" customFormat="1" ht="91.5" customHeight="1">
      <c r="A74" s="371"/>
      <c r="B74" s="365"/>
      <c r="C74" s="365"/>
      <c r="D74" s="371"/>
      <c r="E74" s="371"/>
      <c r="F74" s="365"/>
      <c r="G74" s="365"/>
      <c r="H74" s="156">
        <f>IF(Matriz_V8!I333="","",Matriz_V8!I333)</f>
        <v>13.2</v>
      </c>
      <c r="I74" s="157" t="str">
        <f>IF(Matriz_V8!J333="","",Matriz_V8!J333)</f>
        <v/>
      </c>
      <c r="J74" s="367" t="str">
        <f>IF(Matriz_V8!AR333="","",Matriz_V8!AR333)</f>
        <v/>
      </c>
      <c r="K74" s="367"/>
      <c r="L74" s="158"/>
      <c r="M74" s="158"/>
      <c r="N74" s="160"/>
      <c r="O74" s="160"/>
      <c r="P74" s="158"/>
    </row>
    <row r="75" spans="1:16" s="155" customFormat="1" ht="91.5" customHeight="1">
      <c r="A75" s="371"/>
      <c r="B75" s="365"/>
      <c r="C75" s="365"/>
      <c r="D75" s="371"/>
      <c r="E75" s="371"/>
      <c r="F75" s="365"/>
      <c r="G75" s="365"/>
      <c r="H75" s="156">
        <f>IF(Matriz_V8!I338="","",Matriz_V8!I338)</f>
        <v>13.3</v>
      </c>
      <c r="I75" s="157" t="str">
        <f>IF(Matriz_V8!J338="","",Matriz_V8!J338)</f>
        <v/>
      </c>
      <c r="J75" s="367" t="str">
        <f>IF(Matriz_V8!AR338="","",Matriz_V8!AR338)</f>
        <v/>
      </c>
      <c r="K75" s="367"/>
      <c r="L75" s="158"/>
      <c r="M75" s="158"/>
      <c r="N75" s="160"/>
      <c r="O75" s="160"/>
      <c r="P75" s="158"/>
    </row>
    <row r="76" spans="1:16" s="155" customFormat="1" ht="91.5" customHeight="1">
      <c r="A76" s="371"/>
      <c r="B76" s="365"/>
      <c r="C76" s="365"/>
      <c r="D76" s="371"/>
      <c r="E76" s="371"/>
      <c r="F76" s="365"/>
      <c r="G76" s="365"/>
      <c r="H76" s="156">
        <f>IF(Matriz_V8!I343="","",Matriz_V8!I343)</f>
        <v>13.4</v>
      </c>
      <c r="I76" s="157" t="str">
        <f>IF(Matriz_V8!J343="","",Matriz_V8!J343)</f>
        <v/>
      </c>
      <c r="J76" s="368" t="str">
        <f>IF(Matriz_V8!AR343="","",Matriz_V8!AR343)</f>
        <v/>
      </c>
      <c r="K76" s="369"/>
      <c r="L76" s="161"/>
      <c r="M76" s="158"/>
      <c r="N76" s="160"/>
      <c r="O76" s="160"/>
      <c r="P76" s="158"/>
    </row>
    <row r="77" spans="1:16" s="155" customFormat="1" ht="91.5" customHeight="1">
      <c r="A77" s="372"/>
      <c r="B77" s="366"/>
      <c r="C77" s="366"/>
      <c r="D77" s="372"/>
      <c r="E77" s="372"/>
      <c r="F77" s="366"/>
      <c r="G77" s="366"/>
      <c r="H77" s="156">
        <f>IF(Matriz_V8!I348="","",Matriz_V8!I348)</f>
        <v>13.5</v>
      </c>
      <c r="I77" s="157" t="str">
        <f>IF(Matriz_V8!J348="","",Matriz_V8!J348)</f>
        <v/>
      </c>
      <c r="J77" s="368" t="str">
        <f>IF(Matriz_V8!AR328="","",Matriz_V8!AR348)</f>
        <v/>
      </c>
      <c r="K77" s="369"/>
      <c r="L77" s="161"/>
      <c r="M77" s="158"/>
      <c r="N77" s="160"/>
      <c r="O77" s="160"/>
      <c r="P77" s="158"/>
    </row>
    <row r="78" spans="1:16" s="155" customFormat="1" ht="91.5" customHeight="1">
      <c r="A78" s="347" t="str">
        <f>IF(Matriz_V8!A353="","",Matriz_V8!A353)</f>
        <v/>
      </c>
      <c r="B78" s="350" t="str">
        <f>IF(Matriz_V8!E353="","",Matriz_V8!E353)</f>
        <v/>
      </c>
      <c r="C78" s="350" t="str">
        <f>IF(Matriz_V8!G353="","",Matriz_V8!G353)</f>
        <v/>
      </c>
      <c r="D78" s="353" t="str">
        <f>IF(Matriz_V8!AF353="","",Matriz_V8!AF353)</f>
        <v/>
      </c>
      <c r="E78" s="353" t="str">
        <f>IF(Matriz_V8!AG353="","",Matriz_V8!AG353)</f>
        <v/>
      </c>
      <c r="F78" s="341" t="str">
        <f>CONCATENATE(Matriz_V8!AM353,Matriz_V8!AN353,Matriz_V8!AO353,Matriz_V8!AP353)</f>
        <v/>
      </c>
      <c r="G78" s="341" t="str">
        <f>IF(Matriz_V8!AQ353="","",Matriz_V8!AQ353)</f>
        <v/>
      </c>
      <c r="H78" s="162">
        <f>IF(Matriz_V8!I353="","",Matriz_V8!I353)</f>
        <v>14.1</v>
      </c>
      <c r="I78" s="163" t="str">
        <f>IF(Matriz_V8!J353="","",Matriz_V8!J353)</f>
        <v/>
      </c>
      <c r="J78" s="344" t="str">
        <f>IF(Matriz_V8!AR353="","",Matriz_V8!AR353)</f>
        <v/>
      </c>
      <c r="K78" s="344"/>
      <c r="L78" s="164"/>
      <c r="M78" s="164"/>
      <c r="N78" s="165"/>
      <c r="O78" s="165"/>
      <c r="P78" s="164"/>
    </row>
    <row r="79" spans="1:16" s="155" customFormat="1" ht="91.5" customHeight="1">
      <c r="A79" s="348"/>
      <c r="B79" s="351"/>
      <c r="C79" s="351"/>
      <c r="D79" s="348"/>
      <c r="E79" s="348"/>
      <c r="F79" s="342"/>
      <c r="G79" s="342"/>
      <c r="H79" s="162">
        <f>IF(Matriz_V8!I358="","",Matriz_V8!I358)</f>
        <v>14.2</v>
      </c>
      <c r="I79" s="163" t="str">
        <f>IF(Matriz_V8!J358="","",Matriz_V8!J358)</f>
        <v/>
      </c>
      <c r="J79" s="344" t="str">
        <f>IF(Matriz_V8!AR358="","",Matriz_V8!AR358)</f>
        <v/>
      </c>
      <c r="K79" s="344"/>
      <c r="L79" s="164"/>
      <c r="M79" s="164"/>
      <c r="N79" s="165"/>
      <c r="O79" s="165"/>
      <c r="P79" s="164"/>
    </row>
    <row r="80" spans="1:16" s="155" customFormat="1" ht="91.5" customHeight="1">
      <c r="A80" s="348"/>
      <c r="B80" s="351"/>
      <c r="C80" s="351"/>
      <c r="D80" s="348"/>
      <c r="E80" s="348"/>
      <c r="F80" s="342"/>
      <c r="G80" s="342"/>
      <c r="H80" s="162">
        <f>IF(Matriz_V8!I363="","",Matriz_V8!I363)</f>
        <v>14.3</v>
      </c>
      <c r="I80" s="163" t="str">
        <f>IF(Matriz_V8!J363="","",Matriz_V8!J363)</f>
        <v/>
      </c>
      <c r="J80" s="344" t="str">
        <f>IF(Matriz_V8!AR363="","",Matriz_V8!AR363)</f>
        <v/>
      </c>
      <c r="K80" s="344"/>
      <c r="L80" s="164"/>
      <c r="M80" s="164"/>
      <c r="N80" s="165"/>
      <c r="O80" s="165"/>
      <c r="P80" s="164"/>
    </row>
    <row r="81" spans="1:16" s="155" customFormat="1" ht="91.5" customHeight="1">
      <c r="A81" s="348"/>
      <c r="B81" s="351"/>
      <c r="C81" s="351"/>
      <c r="D81" s="348"/>
      <c r="E81" s="348"/>
      <c r="F81" s="342"/>
      <c r="G81" s="342"/>
      <c r="H81" s="162">
        <f>IF(Matriz_V8!I368="","",Matriz_V8!I368)</f>
        <v>14.4</v>
      </c>
      <c r="I81" s="163" t="str">
        <f>IF(Matriz_V8!J368="","",Matriz_V8!J368)</f>
        <v/>
      </c>
      <c r="J81" s="345" t="str">
        <f>IF(Matriz_V8!AR368="","",Matriz_V8!AR368)</f>
        <v/>
      </c>
      <c r="K81" s="346"/>
      <c r="L81" s="166"/>
      <c r="M81" s="164"/>
      <c r="N81" s="165"/>
      <c r="O81" s="165"/>
      <c r="P81" s="164"/>
    </row>
    <row r="82" spans="1:16" s="155" customFormat="1" ht="91.5" customHeight="1">
      <c r="A82" s="349"/>
      <c r="B82" s="352"/>
      <c r="C82" s="352"/>
      <c r="D82" s="349"/>
      <c r="E82" s="349"/>
      <c r="F82" s="343"/>
      <c r="G82" s="343"/>
      <c r="H82" s="162">
        <f>IF(Matriz_V8!I373="","",Matriz_V8!I373)</f>
        <v>14.5</v>
      </c>
      <c r="I82" s="163" t="str">
        <f>IF(Matriz_V8!J373="","",Matriz_V8!J373)</f>
        <v/>
      </c>
      <c r="J82" s="345" t="str">
        <f>IF(Matriz_V8!AR373="","",Matriz_V8!AR373)</f>
        <v/>
      </c>
      <c r="K82" s="346"/>
      <c r="L82" s="166"/>
      <c r="M82" s="164"/>
      <c r="N82" s="165"/>
      <c r="O82" s="165"/>
      <c r="P82" s="164"/>
    </row>
    <row r="83" spans="1:16" s="155" customFormat="1" ht="91.5" customHeight="1">
      <c r="A83" s="370" t="str">
        <f>IF(Matriz_V8!A378="","",Matriz_V8!A378)</f>
        <v/>
      </c>
      <c r="B83" s="364" t="str">
        <f>IF(Matriz_V8!E378="","",Matriz_V8!E378)</f>
        <v/>
      </c>
      <c r="C83" s="364" t="str">
        <f>IF(Matriz_V8!G378="","",Matriz_V8!G378)</f>
        <v/>
      </c>
      <c r="D83" s="373" t="str">
        <f>IF(Matriz_V8!AF378="","",Matriz_V8!AF378)</f>
        <v/>
      </c>
      <c r="E83" s="373" t="str">
        <f>IF(Matriz_V8!AG378="","",Matriz_V8!AG378)</f>
        <v/>
      </c>
      <c r="F83" s="364" t="str">
        <f>CONCATENATE(Matriz_V8!AM378,Matriz_V8!AN378,Matriz_V8!AO378,Matriz_V8!AP378)</f>
        <v/>
      </c>
      <c r="G83" s="364" t="str">
        <f>IF(Matriz_V8!AQ378="","",Matriz_V8!AQ378)</f>
        <v/>
      </c>
      <c r="H83" s="156">
        <f>IF(Matriz_V8!I378="","",Matriz_V8!I378)</f>
        <v>15.1</v>
      </c>
      <c r="I83" s="157" t="str">
        <f>IF(Matriz_V8!J378="","",Matriz_V8!J378)</f>
        <v/>
      </c>
      <c r="J83" s="367" t="str">
        <f>IF(Matriz_V8!AR378="","",Matriz_V8!AR378)</f>
        <v/>
      </c>
      <c r="K83" s="367"/>
      <c r="L83" s="158"/>
      <c r="M83" s="158"/>
      <c r="N83" s="160"/>
      <c r="O83" s="160"/>
      <c r="P83" s="158"/>
    </row>
    <row r="84" spans="1:16" s="155" customFormat="1" ht="91.5" customHeight="1">
      <c r="A84" s="371"/>
      <c r="B84" s="365"/>
      <c r="C84" s="365"/>
      <c r="D84" s="371"/>
      <c r="E84" s="371"/>
      <c r="F84" s="365"/>
      <c r="G84" s="365"/>
      <c r="H84" s="156">
        <f>IF(Matriz_V8!I383="","",Matriz_V8!I383)</f>
        <v>15.2</v>
      </c>
      <c r="I84" s="157" t="str">
        <f>IF(Matriz_V8!J383="","",Matriz_V8!J383)</f>
        <v/>
      </c>
      <c r="J84" s="367" t="str">
        <f>IF(Matriz_V8!AR383="","",Matriz_V8!AR383)</f>
        <v/>
      </c>
      <c r="K84" s="367"/>
      <c r="L84" s="158"/>
      <c r="M84" s="158"/>
      <c r="N84" s="160"/>
      <c r="O84" s="160"/>
      <c r="P84" s="158"/>
    </row>
    <row r="85" spans="1:16" s="155" customFormat="1" ht="91.5" customHeight="1">
      <c r="A85" s="371"/>
      <c r="B85" s="365"/>
      <c r="C85" s="365"/>
      <c r="D85" s="371"/>
      <c r="E85" s="371"/>
      <c r="F85" s="365"/>
      <c r="G85" s="365"/>
      <c r="H85" s="156">
        <f>IF(Matriz_V8!I388="","",Matriz_V8!I388)</f>
        <v>15.3</v>
      </c>
      <c r="I85" s="157" t="str">
        <f>IF(Matriz_V8!J388="","",Matriz_V8!J388)</f>
        <v/>
      </c>
      <c r="J85" s="367" t="str">
        <f>IF(Matriz_V8!AR388="","",Matriz_V8!AR388)</f>
        <v/>
      </c>
      <c r="K85" s="367"/>
      <c r="L85" s="158"/>
      <c r="M85" s="158"/>
      <c r="N85" s="160"/>
      <c r="O85" s="160"/>
      <c r="P85" s="158"/>
    </row>
    <row r="86" spans="1:16" s="155" customFormat="1" ht="91.5" customHeight="1">
      <c r="A86" s="371"/>
      <c r="B86" s="365"/>
      <c r="C86" s="365"/>
      <c r="D86" s="371"/>
      <c r="E86" s="371"/>
      <c r="F86" s="365"/>
      <c r="G86" s="365"/>
      <c r="H86" s="156">
        <f>IF(Matriz_V8!I393="","",Matriz_V8!I393)</f>
        <v>15.4</v>
      </c>
      <c r="I86" s="157" t="str">
        <f>IF(Matriz_V8!J393="","",Matriz_V8!J393)</f>
        <v/>
      </c>
      <c r="J86" s="368" t="str">
        <f>IF(Matriz_V8!AR393="","",Matriz_V8!AR393)</f>
        <v/>
      </c>
      <c r="K86" s="369"/>
      <c r="L86" s="161"/>
      <c r="M86" s="158"/>
      <c r="N86" s="160"/>
      <c r="O86" s="160"/>
      <c r="P86" s="158"/>
    </row>
    <row r="87" spans="1:16" s="155" customFormat="1" ht="91.5" customHeight="1">
      <c r="A87" s="372"/>
      <c r="B87" s="366"/>
      <c r="C87" s="366"/>
      <c r="D87" s="372"/>
      <c r="E87" s="372"/>
      <c r="F87" s="366"/>
      <c r="G87" s="366"/>
      <c r="H87" s="156">
        <f>IF(Matriz_V8!I398="","",Matriz_V8!I398)</f>
        <v>15.5</v>
      </c>
      <c r="I87" s="157" t="str">
        <f>IF(Matriz_V8!J398="","",Matriz_V8!J398)</f>
        <v/>
      </c>
      <c r="J87" s="368" t="str">
        <f>IF(Matriz_V8!AR398="","",Matriz_V8!AR398)</f>
        <v/>
      </c>
      <c r="K87" s="369"/>
      <c r="L87" s="161"/>
      <c r="M87" s="158"/>
      <c r="N87" s="160"/>
      <c r="O87" s="160"/>
      <c r="P87" s="158"/>
    </row>
    <row r="88" spans="1:16" s="155" customFormat="1" ht="91.5" customHeight="1">
      <c r="A88" s="347" t="str">
        <f>IF(Matriz_V8!A403="","",Matriz_V8!A403)</f>
        <v/>
      </c>
      <c r="B88" s="350" t="str">
        <f>IF(Matriz_V8!E403="","",Matriz_V8!E403)</f>
        <v/>
      </c>
      <c r="C88" s="350" t="str">
        <f>IF(Matriz_V8!G403="","",Matriz_V8!G403)</f>
        <v/>
      </c>
      <c r="D88" s="353" t="str">
        <f>IF(Matriz_V8!AF403="","",Matriz_V8!AF403)</f>
        <v/>
      </c>
      <c r="E88" s="353" t="str">
        <f>IF(Matriz_V8!AG403="","",Matriz_V8!AG403)</f>
        <v/>
      </c>
      <c r="F88" s="341" t="str">
        <f>CONCATENATE(Matriz_V8!AM403,Matriz_V8!AN403,Matriz_V8!AO403,Matriz_V8!AP403)</f>
        <v/>
      </c>
      <c r="G88" s="341" t="str">
        <f>IF(Matriz_V8!AQ403="","",Matriz_V8!AQ403)</f>
        <v/>
      </c>
      <c r="H88" s="162">
        <f>IF(Matriz_V8!I403="","",Matriz_V8!I403)</f>
        <v>16.100000000000001</v>
      </c>
      <c r="I88" s="163" t="str">
        <f>IF(Matriz_V8!J403="","",Matriz_V8!J403)</f>
        <v/>
      </c>
      <c r="J88" s="344" t="str">
        <f>IF(Matriz_V8!AR403="","",Matriz_V8!AR403)</f>
        <v/>
      </c>
      <c r="K88" s="344"/>
      <c r="L88" s="164"/>
      <c r="M88" s="164"/>
      <c r="N88" s="165"/>
      <c r="O88" s="165"/>
      <c r="P88" s="164"/>
    </row>
    <row r="89" spans="1:16" s="155" customFormat="1" ht="91.5" customHeight="1">
      <c r="A89" s="348"/>
      <c r="B89" s="351"/>
      <c r="C89" s="351"/>
      <c r="D89" s="348"/>
      <c r="E89" s="348"/>
      <c r="F89" s="342"/>
      <c r="G89" s="342"/>
      <c r="H89" s="162">
        <f>IF(Matriz_V8!I408="","",Matriz_V8!I408)</f>
        <v>16.2</v>
      </c>
      <c r="I89" s="163" t="str">
        <f>IF(Matriz_V8!J408="","",Matriz_V8!J408)</f>
        <v/>
      </c>
      <c r="J89" s="344" t="str">
        <f>IF(Matriz_V8!AR408="","",Matriz_V8!AR408)</f>
        <v/>
      </c>
      <c r="K89" s="344"/>
      <c r="L89" s="164"/>
      <c r="M89" s="164"/>
      <c r="N89" s="165"/>
      <c r="O89" s="165"/>
      <c r="P89" s="164"/>
    </row>
    <row r="90" spans="1:16" s="155" customFormat="1" ht="91.5" customHeight="1">
      <c r="A90" s="348"/>
      <c r="B90" s="351"/>
      <c r="C90" s="351"/>
      <c r="D90" s="348"/>
      <c r="E90" s="348"/>
      <c r="F90" s="342"/>
      <c r="G90" s="342"/>
      <c r="H90" s="162">
        <f>IF(Matriz_V8!I413="","",Matriz_V8!I413)</f>
        <v>16.3</v>
      </c>
      <c r="I90" s="163" t="str">
        <f>IF(Matriz_V8!J413="","",Matriz_V8!J413)</f>
        <v/>
      </c>
      <c r="J90" s="344" t="str">
        <f>IF(Matriz_V8!AR413="","",Matriz_V8!AR413)</f>
        <v/>
      </c>
      <c r="K90" s="344"/>
      <c r="L90" s="164"/>
      <c r="M90" s="164"/>
      <c r="N90" s="165"/>
      <c r="O90" s="165"/>
      <c r="P90" s="164"/>
    </row>
    <row r="91" spans="1:16" s="155" customFormat="1" ht="91.5" customHeight="1">
      <c r="A91" s="348"/>
      <c r="B91" s="351"/>
      <c r="C91" s="351"/>
      <c r="D91" s="348"/>
      <c r="E91" s="348"/>
      <c r="F91" s="342"/>
      <c r="G91" s="342"/>
      <c r="H91" s="162">
        <f>IF(Matriz_V8!I418="","",Matriz_V8!I418)</f>
        <v>16.399999999999999</v>
      </c>
      <c r="I91" s="163" t="str">
        <f>IF(Matriz_V8!J418="","",Matriz_V8!J418)</f>
        <v/>
      </c>
      <c r="J91" s="345" t="str">
        <f>IF(Matriz_V8!AR418="","",Matriz_V8!AR418)</f>
        <v/>
      </c>
      <c r="K91" s="346"/>
      <c r="L91" s="166"/>
      <c r="M91" s="164"/>
      <c r="N91" s="165"/>
      <c r="O91" s="165"/>
      <c r="P91" s="164"/>
    </row>
    <row r="92" spans="1:16" s="155" customFormat="1" ht="91.5" customHeight="1">
      <c r="A92" s="349"/>
      <c r="B92" s="352"/>
      <c r="C92" s="352"/>
      <c r="D92" s="349"/>
      <c r="E92" s="349"/>
      <c r="F92" s="343"/>
      <c r="G92" s="343"/>
      <c r="H92" s="162">
        <f>IF(Matriz_V8!I423="","",Matriz_V8!I423)</f>
        <v>16.5</v>
      </c>
      <c r="I92" s="163" t="str">
        <f>IF(Matriz_V8!J423="","",Matriz_V8!J423)</f>
        <v/>
      </c>
      <c r="J92" s="345" t="str">
        <f>IF(Matriz_V8!AR423="","",Matriz_V8!AR423)</f>
        <v/>
      </c>
      <c r="K92" s="346"/>
      <c r="L92" s="166"/>
      <c r="M92" s="164"/>
      <c r="N92" s="165"/>
      <c r="O92" s="165"/>
      <c r="P92" s="164"/>
    </row>
    <row r="93" spans="1:16" s="155" customFormat="1" ht="91.5" customHeight="1">
      <c r="A93" s="370" t="str">
        <f>IF(Matriz_V8!A428="","",Matriz_V8!A428)</f>
        <v/>
      </c>
      <c r="B93" s="364" t="str">
        <f>IF(Matriz_V8!E428="","",Matriz_V8!E428)</f>
        <v/>
      </c>
      <c r="C93" s="364" t="str">
        <f>IF(Matriz_V8!G428="","",Matriz_V8!G428)</f>
        <v/>
      </c>
      <c r="D93" s="373" t="str">
        <f>IF(Matriz_V8!AF428="","",Matriz_V8!AF428)</f>
        <v/>
      </c>
      <c r="E93" s="373" t="str">
        <f>IF(Matriz_V8!AG428="","",Matriz_V8!AG428)</f>
        <v/>
      </c>
      <c r="F93" s="364" t="str">
        <f>CONCATENATE(Matriz_V8!AM428,Matriz_V8!AN428,Matriz_V8!AO428,Matriz_V8!AP428)</f>
        <v/>
      </c>
      <c r="G93" s="364" t="str">
        <f>IF(Matriz_V8!AQ428="","",Matriz_V8!AQ428)</f>
        <v/>
      </c>
      <c r="H93" s="156">
        <f>IF(Matriz_V8!I428="","",Matriz_V8!I428)</f>
        <v>17.100000000000001</v>
      </c>
      <c r="I93" s="157" t="str">
        <f>IF(Matriz_V8!J428="","",Matriz_V8!J428)</f>
        <v/>
      </c>
      <c r="J93" s="367" t="str">
        <f>IF(Matriz_V8!AR428="","",Matriz_V8!AR428)</f>
        <v/>
      </c>
      <c r="K93" s="367"/>
      <c r="L93" s="158"/>
      <c r="M93" s="158"/>
      <c r="N93" s="160"/>
      <c r="O93" s="160"/>
      <c r="P93" s="158"/>
    </row>
    <row r="94" spans="1:16" s="155" customFormat="1" ht="91.5" customHeight="1">
      <c r="A94" s="371"/>
      <c r="B94" s="365"/>
      <c r="C94" s="365"/>
      <c r="D94" s="371"/>
      <c r="E94" s="371"/>
      <c r="F94" s="365"/>
      <c r="G94" s="365"/>
      <c r="H94" s="156">
        <f>IF(Matriz_V8!I433="","",Matriz_V8!I433)</f>
        <v>17.2</v>
      </c>
      <c r="I94" s="157" t="str">
        <f>IF(Matriz_V8!J433="","",Matriz_V8!J433)</f>
        <v/>
      </c>
      <c r="J94" s="367" t="str">
        <f>IF(Matriz_V8!AR433="","",Matriz_V8!AR433)</f>
        <v/>
      </c>
      <c r="K94" s="367"/>
      <c r="L94" s="158"/>
      <c r="M94" s="158"/>
      <c r="N94" s="160"/>
      <c r="O94" s="160"/>
      <c r="P94" s="158"/>
    </row>
    <row r="95" spans="1:16" s="155" customFormat="1" ht="91.5" customHeight="1">
      <c r="A95" s="371"/>
      <c r="B95" s="365"/>
      <c r="C95" s="365"/>
      <c r="D95" s="371"/>
      <c r="E95" s="371"/>
      <c r="F95" s="365"/>
      <c r="G95" s="365"/>
      <c r="H95" s="156">
        <f>IF(Matriz_V8!I438="","",Matriz_V8!I438)</f>
        <v>17.3</v>
      </c>
      <c r="I95" s="157" t="str">
        <f>IF(Matriz_V8!J438="","",Matriz_V8!J438)</f>
        <v/>
      </c>
      <c r="J95" s="367" t="str">
        <f>IF(Matriz_V8!AR438="","",Matriz_V8!AR438)</f>
        <v/>
      </c>
      <c r="K95" s="367"/>
      <c r="L95" s="158"/>
      <c r="M95" s="158"/>
      <c r="N95" s="160"/>
      <c r="O95" s="160"/>
      <c r="P95" s="158"/>
    </row>
    <row r="96" spans="1:16" s="155" customFormat="1" ht="91.5" customHeight="1">
      <c r="A96" s="371"/>
      <c r="B96" s="365"/>
      <c r="C96" s="365"/>
      <c r="D96" s="371"/>
      <c r="E96" s="371"/>
      <c r="F96" s="365"/>
      <c r="G96" s="365"/>
      <c r="H96" s="156">
        <f>IF(Matriz_V8!I443="","",Matriz_V8!I443)</f>
        <v>17.399999999999999</v>
      </c>
      <c r="I96" s="157" t="str">
        <f>IF(Matriz_V8!J443="","",Matriz_V8!J443)</f>
        <v/>
      </c>
      <c r="J96" s="368" t="str">
        <f>IF(Matriz_V8!AR443="","",Matriz_V8!AR443)</f>
        <v/>
      </c>
      <c r="K96" s="369"/>
      <c r="L96" s="161"/>
      <c r="M96" s="158"/>
      <c r="N96" s="160"/>
      <c r="O96" s="160"/>
      <c r="P96" s="158"/>
    </row>
    <row r="97" spans="1:16" s="155" customFormat="1" ht="91.5" customHeight="1">
      <c r="A97" s="372"/>
      <c r="B97" s="366"/>
      <c r="C97" s="366"/>
      <c r="D97" s="372"/>
      <c r="E97" s="372"/>
      <c r="F97" s="366"/>
      <c r="G97" s="366"/>
      <c r="H97" s="156">
        <f>IF(Matriz_V8!I448="","",Matriz_V8!I448)</f>
        <v>17.5</v>
      </c>
      <c r="I97" s="157" t="str">
        <f>IF(Matriz_V8!J448="","",Matriz_V8!J448)</f>
        <v/>
      </c>
      <c r="J97" s="368" t="str">
        <f>IF(Matriz_V8!AR448="","",Matriz_V8!AR448)</f>
        <v/>
      </c>
      <c r="K97" s="369"/>
      <c r="L97" s="161"/>
      <c r="M97" s="158"/>
      <c r="N97" s="160"/>
      <c r="O97" s="160"/>
      <c r="P97" s="158"/>
    </row>
    <row r="98" spans="1:16" s="155" customFormat="1" ht="91.5" customHeight="1">
      <c r="A98" s="347" t="str">
        <f>IF(Matriz_V8!A453="","",Matriz_V8!A453)</f>
        <v/>
      </c>
      <c r="B98" s="350" t="str">
        <f>IF(Matriz_V8!E453="","",Matriz_V8!E453)</f>
        <v/>
      </c>
      <c r="C98" s="350" t="str">
        <f>IF(Matriz_V8!G453="","",Matriz_V8!G453)</f>
        <v/>
      </c>
      <c r="D98" s="353" t="str">
        <f>IF(Matriz_V8!AF453="","",Matriz_V8!AF453)</f>
        <v/>
      </c>
      <c r="E98" s="353" t="str">
        <f>IF(Matriz_V8!AG453="","",Matriz_V8!AG453)</f>
        <v/>
      </c>
      <c r="F98" s="341" t="str">
        <f>CONCATENATE(Matriz_V8!AM453,Matriz_V8!AN433,Matriz_V8!AO453,Matriz_V8!AP453)</f>
        <v/>
      </c>
      <c r="G98" s="341" t="str">
        <f>IF(Matriz_V8!AQ453="","",Matriz_V8!AQ453)</f>
        <v/>
      </c>
      <c r="H98" s="162">
        <f>IF(Matriz_V8!I453="","",Matriz_V8!I453)</f>
        <v>18.100000000000001</v>
      </c>
      <c r="I98" s="163" t="str">
        <f>IF(Matriz_V8!J453="","",Matriz_V8!J453)</f>
        <v/>
      </c>
      <c r="J98" s="344" t="str">
        <f>IF(Matriz_V8!AR453="","",Matriz_V8!AR453)</f>
        <v/>
      </c>
      <c r="K98" s="344"/>
      <c r="L98" s="164"/>
      <c r="M98" s="164"/>
      <c r="N98" s="165"/>
      <c r="O98" s="165"/>
      <c r="P98" s="164"/>
    </row>
    <row r="99" spans="1:16" s="155" customFormat="1" ht="91.5" customHeight="1">
      <c r="A99" s="348"/>
      <c r="B99" s="351"/>
      <c r="C99" s="351"/>
      <c r="D99" s="348"/>
      <c r="E99" s="348"/>
      <c r="F99" s="342"/>
      <c r="G99" s="342"/>
      <c r="H99" s="162">
        <f>IF(Matriz_V8!I458="","",Matriz_V8!I458)</f>
        <v>18.2</v>
      </c>
      <c r="I99" s="163" t="str">
        <f>IF(Matriz_V8!J458="","",Matriz_V8!J458)</f>
        <v/>
      </c>
      <c r="J99" s="344" t="str">
        <f>IF(Matriz_V8!AR458="","",Matriz_V8!AR458)</f>
        <v/>
      </c>
      <c r="K99" s="344"/>
      <c r="L99" s="164"/>
      <c r="M99" s="164"/>
      <c r="N99" s="165"/>
      <c r="O99" s="165"/>
      <c r="P99" s="164"/>
    </row>
    <row r="100" spans="1:16" s="155" customFormat="1" ht="91.5" customHeight="1">
      <c r="A100" s="348"/>
      <c r="B100" s="351"/>
      <c r="C100" s="351"/>
      <c r="D100" s="348"/>
      <c r="E100" s="348"/>
      <c r="F100" s="342"/>
      <c r="G100" s="342"/>
      <c r="H100" s="162">
        <f>IF(Matriz_V8!I463="","",Matriz_V8!I463)</f>
        <v>18.3</v>
      </c>
      <c r="I100" s="163" t="str">
        <f>IF(Matriz_V8!J463="","",Matriz_V8!J463)</f>
        <v/>
      </c>
      <c r="J100" s="344" t="str">
        <f>IF(Matriz_V8!AR463="","",Matriz_V8!AR463)</f>
        <v/>
      </c>
      <c r="K100" s="344"/>
      <c r="L100" s="164"/>
      <c r="M100" s="164"/>
      <c r="N100" s="165"/>
      <c r="O100" s="165"/>
      <c r="P100" s="164"/>
    </row>
    <row r="101" spans="1:16" s="155" customFormat="1" ht="91.5" customHeight="1">
      <c r="A101" s="348"/>
      <c r="B101" s="351"/>
      <c r="C101" s="351"/>
      <c r="D101" s="348"/>
      <c r="E101" s="348"/>
      <c r="F101" s="342"/>
      <c r="G101" s="342"/>
      <c r="H101" s="162">
        <f>IF(Matriz_V8!I468="","",Matriz_V8!I468)</f>
        <v>18.399999999999999</v>
      </c>
      <c r="I101" s="163" t="str">
        <f>IF(Matriz_V8!J468="","",Matriz_V8!J468)</f>
        <v/>
      </c>
      <c r="J101" s="345" t="str">
        <f>IF(Matriz_V8!AR468="","",Matriz_V8!AR468)</f>
        <v/>
      </c>
      <c r="K101" s="346"/>
      <c r="L101" s="166"/>
      <c r="M101" s="164"/>
      <c r="N101" s="165"/>
      <c r="O101" s="165"/>
      <c r="P101" s="164"/>
    </row>
    <row r="102" spans="1:16" s="155" customFormat="1" ht="91.5" customHeight="1">
      <c r="A102" s="349"/>
      <c r="B102" s="352"/>
      <c r="C102" s="352"/>
      <c r="D102" s="349"/>
      <c r="E102" s="349"/>
      <c r="F102" s="343"/>
      <c r="G102" s="343"/>
      <c r="H102" s="162">
        <f>IF(Matriz_V8!I473="","",Matriz_V8!I473)</f>
        <v>18.5</v>
      </c>
      <c r="I102" s="163" t="str">
        <f>IF(Matriz_V8!J473="","",Matriz_V8!J473)</f>
        <v/>
      </c>
      <c r="J102" s="345" t="str">
        <f>IF(Matriz_V8!AR473="","",Matriz_V8!AR473)</f>
        <v/>
      </c>
      <c r="K102" s="346"/>
      <c r="L102" s="166"/>
      <c r="M102" s="164"/>
      <c r="N102" s="165"/>
      <c r="O102" s="165"/>
      <c r="P102" s="164"/>
    </row>
    <row r="103" spans="1:16" s="155" customFormat="1" ht="91.5" customHeight="1">
      <c r="A103" s="360" t="str">
        <f>IF(Matriz_V8!A478="","",Matriz_V8!A478)</f>
        <v/>
      </c>
      <c r="B103" s="354" t="str">
        <f>IF(Matriz_V8!E478="","",Matriz_V8!E478)</f>
        <v/>
      </c>
      <c r="C103" s="354" t="str">
        <f>IF(Matriz_V8!G478="","",Matriz_V8!G478)</f>
        <v/>
      </c>
      <c r="D103" s="363" t="str">
        <f>IF(Matriz_V8!AF478="","",Matriz_V8!AF478)</f>
        <v/>
      </c>
      <c r="E103" s="363" t="str">
        <f>IF(Matriz_V8!AG478="","",Matriz_V8!AG478)</f>
        <v/>
      </c>
      <c r="F103" s="354" t="str">
        <f>CONCATENATE(Matriz_V8!AM478,Matriz_V8!AN478,Matriz_V8!AO478,Matriz_V8!AP478)</f>
        <v/>
      </c>
      <c r="G103" s="354" t="str">
        <f>IF(Matriz_V8!AQ478="","",Matriz_V8!AQ478)</f>
        <v/>
      </c>
      <c r="H103" s="167">
        <f>IF(Matriz_V8!I478="","",Matriz_V8!I478)</f>
        <v>19.100000000000001</v>
      </c>
      <c r="I103" s="168" t="str">
        <f>IF(Matriz_V8!J478="","",Matriz_V8!J478)</f>
        <v/>
      </c>
      <c r="J103" s="357" t="str">
        <f>IF(Matriz_V8!AR478="","",Matriz_V8!AR478)</f>
        <v/>
      </c>
      <c r="K103" s="357"/>
      <c r="L103" s="169"/>
      <c r="M103" s="169"/>
      <c r="N103" s="170"/>
      <c r="O103" s="170"/>
      <c r="P103" s="169"/>
    </row>
    <row r="104" spans="1:16" s="155" customFormat="1" ht="91.5" customHeight="1">
      <c r="A104" s="361"/>
      <c r="B104" s="355"/>
      <c r="C104" s="355"/>
      <c r="D104" s="361"/>
      <c r="E104" s="361"/>
      <c r="F104" s="355"/>
      <c r="G104" s="355"/>
      <c r="H104" s="167">
        <f>IF(Matriz_V8!I483="","",Matriz_V8!I483)</f>
        <v>19.2</v>
      </c>
      <c r="I104" s="168" t="str">
        <f>IF(Matriz_V8!J483="","",Matriz_V8!J483)</f>
        <v/>
      </c>
      <c r="J104" s="357" t="str">
        <f>IF(Matriz_V8!AR483="","",Matriz_V8!AR483)</f>
        <v/>
      </c>
      <c r="K104" s="357"/>
      <c r="L104" s="169"/>
      <c r="M104" s="169"/>
      <c r="N104" s="170"/>
      <c r="O104" s="170"/>
      <c r="P104" s="169"/>
    </row>
    <row r="105" spans="1:16" s="155" customFormat="1" ht="91.5" customHeight="1">
      <c r="A105" s="361"/>
      <c r="B105" s="355"/>
      <c r="C105" s="355"/>
      <c r="D105" s="361"/>
      <c r="E105" s="361"/>
      <c r="F105" s="355"/>
      <c r="G105" s="355"/>
      <c r="H105" s="167">
        <f>IF(Matriz_V8!I488="","",Matriz_V8!I488)</f>
        <v>19.3</v>
      </c>
      <c r="I105" s="168" t="str">
        <f>IF(Matriz_V8!J488="","",Matriz_V8!J488)</f>
        <v/>
      </c>
      <c r="J105" s="357" t="str">
        <f>IF(Matriz_V8!AR488="","",Matriz_V8!AR488)</f>
        <v/>
      </c>
      <c r="K105" s="357"/>
      <c r="L105" s="169"/>
      <c r="M105" s="169"/>
      <c r="N105" s="170"/>
      <c r="O105" s="170"/>
      <c r="P105" s="169"/>
    </row>
    <row r="106" spans="1:16" s="155" customFormat="1" ht="91.5" customHeight="1">
      <c r="A106" s="361"/>
      <c r="B106" s="355"/>
      <c r="C106" s="355"/>
      <c r="D106" s="361"/>
      <c r="E106" s="361"/>
      <c r="F106" s="355"/>
      <c r="G106" s="355"/>
      <c r="H106" s="167">
        <f>IF(Matriz_V8!I493="","",Matriz_V8!I493)</f>
        <v>19.399999999999999</v>
      </c>
      <c r="I106" s="168" t="str">
        <f>IF(Matriz_V8!J493="","",Matriz_V8!J493)</f>
        <v/>
      </c>
      <c r="J106" s="358" t="str">
        <f>IF(Matriz_V8!AR493="","",Matriz_V8!AR493)</f>
        <v/>
      </c>
      <c r="K106" s="359"/>
      <c r="L106" s="171"/>
      <c r="M106" s="169"/>
      <c r="N106" s="170"/>
      <c r="O106" s="170"/>
      <c r="P106" s="169"/>
    </row>
    <row r="107" spans="1:16" s="155" customFormat="1" ht="91.5" customHeight="1">
      <c r="A107" s="362"/>
      <c r="B107" s="356"/>
      <c r="C107" s="356"/>
      <c r="D107" s="362"/>
      <c r="E107" s="362"/>
      <c r="F107" s="356"/>
      <c r="G107" s="356"/>
      <c r="H107" s="167">
        <f>IF(Matriz_V8!I498="","",Matriz_V8!I498)</f>
        <v>19.5</v>
      </c>
      <c r="I107" s="168" t="str">
        <f>IF(Matriz_V8!J498="","",Matriz_V8!J498)</f>
        <v/>
      </c>
      <c r="J107" s="358" t="str">
        <f>IF(Matriz_V8!AR498="","",Matriz_V8!AR498)</f>
        <v/>
      </c>
      <c r="K107" s="359"/>
      <c r="L107" s="171"/>
      <c r="M107" s="169"/>
      <c r="N107" s="170"/>
      <c r="O107" s="170"/>
      <c r="P107" s="169"/>
    </row>
    <row r="108" spans="1:16" s="155" customFormat="1" ht="91.5" customHeight="1">
      <c r="A108" s="347" t="str">
        <f>IF(Matriz_V8!A503="","",Matriz_V8!A503)</f>
        <v/>
      </c>
      <c r="B108" s="350" t="str">
        <f>IF(Matriz_V8!E503="","",Matriz_V8!E503)</f>
        <v/>
      </c>
      <c r="C108" s="350" t="str">
        <f>IF(Matriz_V8!G503="","",Matriz_V8!G503)</f>
        <v/>
      </c>
      <c r="D108" s="353" t="str">
        <f>IF(Matriz_V8!AF503="","",Matriz_V8!AF503)</f>
        <v/>
      </c>
      <c r="E108" s="353" t="str">
        <f>IF(Matriz_V8!AG503="","",Matriz_V8!AG503)</f>
        <v/>
      </c>
      <c r="F108" s="341" t="str">
        <f>CONCATENATE(Matriz_V8!AM503,Matriz_V8!AN503,Matriz_V8!AO503,Matriz_V8!AP503)</f>
        <v/>
      </c>
      <c r="G108" s="341" t="str">
        <f>IF(Matriz_V8!AQ503="","",Matriz_V8!AQ503)</f>
        <v/>
      </c>
      <c r="H108" s="162">
        <f>IF(Matriz_V8!I503="","",Matriz_V8!I503)</f>
        <v>20.100000000000001</v>
      </c>
      <c r="I108" s="163" t="str">
        <f>IF(Matriz_V8!J503="","",Matriz_V8!J503)</f>
        <v/>
      </c>
      <c r="J108" s="344" t="str">
        <f>IF(Matriz_V8!AR503="","",Matriz_V8!AR503)</f>
        <v/>
      </c>
      <c r="K108" s="344"/>
      <c r="L108" s="164"/>
      <c r="M108" s="164"/>
      <c r="N108" s="165"/>
      <c r="O108" s="165"/>
      <c r="P108" s="164"/>
    </row>
    <row r="109" spans="1:16" s="155" customFormat="1" ht="91.5" customHeight="1">
      <c r="A109" s="348"/>
      <c r="B109" s="351"/>
      <c r="C109" s="351"/>
      <c r="D109" s="348"/>
      <c r="E109" s="348"/>
      <c r="F109" s="342"/>
      <c r="G109" s="342"/>
      <c r="H109" s="162">
        <f>IF(Matriz_V8!I508="","",Matriz_V8!I508)</f>
        <v>20.2</v>
      </c>
      <c r="I109" s="163" t="str">
        <f>IF(Matriz_V8!J508="","",Matriz_V8!J508)</f>
        <v/>
      </c>
      <c r="J109" s="344" t="str">
        <f>IF(Matriz_V8!AR508="","",Matriz_V8!AR508)</f>
        <v/>
      </c>
      <c r="K109" s="344"/>
      <c r="L109" s="164"/>
      <c r="M109" s="164"/>
      <c r="N109" s="165"/>
      <c r="O109" s="165"/>
      <c r="P109" s="164"/>
    </row>
    <row r="110" spans="1:16" s="155" customFormat="1" ht="91.5" customHeight="1">
      <c r="A110" s="348"/>
      <c r="B110" s="351"/>
      <c r="C110" s="351"/>
      <c r="D110" s="348"/>
      <c r="E110" s="348"/>
      <c r="F110" s="342"/>
      <c r="G110" s="342"/>
      <c r="H110" s="162">
        <f>IF(Matriz_V8!I513="","",Matriz_V8!I513)</f>
        <v>20.3</v>
      </c>
      <c r="I110" s="163" t="str">
        <f>IF(Matriz_V8!J513="","",Matriz_V8!J513)</f>
        <v/>
      </c>
      <c r="J110" s="344" t="str">
        <f>IF(Matriz_V8!AR513="","",Matriz_V8!AR513)</f>
        <v/>
      </c>
      <c r="K110" s="344"/>
      <c r="L110" s="164"/>
      <c r="M110" s="164"/>
      <c r="N110" s="165"/>
      <c r="O110" s="165"/>
      <c r="P110" s="164"/>
    </row>
    <row r="111" spans="1:16" s="155" customFormat="1" ht="91.5" customHeight="1">
      <c r="A111" s="348"/>
      <c r="B111" s="351"/>
      <c r="C111" s="351"/>
      <c r="D111" s="348"/>
      <c r="E111" s="348"/>
      <c r="F111" s="342"/>
      <c r="G111" s="342"/>
      <c r="H111" s="162">
        <f>IF(Matriz_V8!I518="","",Matriz_V8!I518)</f>
        <v>20.399999999999999</v>
      </c>
      <c r="I111" s="163" t="str">
        <f>IF(Matriz_V8!J518="","",Matriz_V8!J518)</f>
        <v/>
      </c>
      <c r="J111" s="345" t="str">
        <f>IF(Matriz_V8!AR518="","",Matriz_V8!AR518)</f>
        <v/>
      </c>
      <c r="K111" s="346"/>
      <c r="L111" s="166"/>
      <c r="M111" s="164"/>
      <c r="N111" s="165"/>
      <c r="O111" s="165"/>
      <c r="P111" s="164"/>
    </row>
    <row r="112" spans="1:16" s="155" customFormat="1" ht="91.5" customHeight="1">
      <c r="A112" s="349"/>
      <c r="B112" s="352"/>
      <c r="C112" s="352"/>
      <c r="D112" s="349"/>
      <c r="E112" s="349"/>
      <c r="F112" s="343"/>
      <c r="G112" s="343"/>
      <c r="H112" s="162">
        <f>IF(Matriz_V8!I513="","",Matriz_V8!I513)</f>
        <v>20.3</v>
      </c>
      <c r="I112" s="163" t="str">
        <f>IF(Matriz_V8!J513="","",Matriz_V8!J513)</f>
        <v/>
      </c>
      <c r="J112" s="345" t="str">
        <f>IF(Matriz_V8!AR513="","",Matriz_V8!AR513)</f>
        <v/>
      </c>
      <c r="K112" s="346"/>
      <c r="L112" s="166"/>
      <c r="M112" s="164"/>
      <c r="N112" s="165"/>
      <c r="O112" s="165"/>
      <c r="P112" s="164"/>
    </row>
    <row r="113" s="155" customFormat="1" ht="12.75"/>
    <row r="114" s="155" customFormat="1" ht="12.75"/>
    <row r="115" s="155" customFormat="1" ht="12.75"/>
    <row r="116" s="155" customFormat="1" ht="12.75"/>
    <row r="117" s="155" customFormat="1" ht="12.75"/>
    <row r="118" s="155" customFormat="1" ht="12.75"/>
    <row r="119" s="155" customFormat="1" ht="12.75"/>
    <row r="120" s="155" customFormat="1" ht="12.75"/>
    <row r="121" s="155" customFormat="1" ht="12.75"/>
    <row r="122" s="155" customFormat="1" ht="12.75"/>
    <row r="123" s="155" customFormat="1" ht="12.75"/>
    <row r="124" s="155" customFormat="1" ht="12.75"/>
    <row r="125" s="155" customFormat="1" ht="12.75"/>
    <row r="126" s="155" customFormat="1" ht="12.75"/>
    <row r="127" s="155" customFormat="1" ht="12.75"/>
    <row r="128" s="155" customFormat="1" ht="12.75"/>
    <row r="129" s="155" customFormat="1" ht="12.75"/>
    <row r="130" s="155" customFormat="1" ht="12.75"/>
    <row r="131" s="155" customFormat="1" ht="12.75"/>
    <row r="132" s="155" customFormat="1" ht="12.75"/>
    <row r="133" s="155" customFormat="1" ht="12.75"/>
    <row r="134" s="155" customFormat="1" ht="12.75"/>
    <row r="135" s="155" customFormat="1" ht="12.75"/>
    <row r="136" s="155" customFormat="1" ht="12.75"/>
    <row r="137" s="155" customFormat="1" ht="12.75"/>
    <row r="138" s="155" customFormat="1" ht="12.75"/>
    <row r="139" s="155" customFormat="1" ht="12.75"/>
    <row r="140" s="155" customFormat="1" ht="12.75"/>
    <row r="141" s="155" customFormat="1" ht="12.75"/>
    <row r="142" s="155" customFormat="1" ht="12.75"/>
    <row r="143" s="155" customFormat="1" ht="12.75"/>
    <row r="144" s="155" customFormat="1" ht="12.75"/>
    <row r="145" s="155" customFormat="1" ht="12.75"/>
    <row r="146" s="155" customFormat="1" ht="12.75"/>
    <row r="147" s="155" customFormat="1" ht="12.75"/>
    <row r="148" s="155" customFormat="1" ht="12.75"/>
    <row r="149" s="155" customFormat="1" ht="12.75"/>
    <row r="150" s="155" customFormat="1" ht="12.75"/>
    <row r="151" s="155" customFormat="1" ht="12.75"/>
    <row r="152" s="155" customFormat="1" ht="12.75"/>
    <row r="153" s="155" customFormat="1" ht="12.75"/>
    <row r="154" s="155" customFormat="1" ht="12.75"/>
    <row r="155" s="155" customFormat="1" ht="12.75"/>
    <row r="156" s="155" customFormat="1" ht="12.75"/>
    <row r="157" s="155" customFormat="1" ht="12.75"/>
    <row r="158" s="155" customFormat="1" ht="12.75"/>
    <row r="159" s="155" customFormat="1" ht="12.75"/>
    <row r="160" s="155" customFormat="1" ht="12.75"/>
    <row r="161" s="155" customFormat="1" ht="12.75"/>
    <row r="162" s="155" customFormat="1" ht="12.75"/>
    <row r="163" s="155" customFormat="1" ht="12.75"/>
    <row r="164" s="155" customFormat="1" ht="12.75"/>
    <row r="165" s="155" customFormat="1" ht="12.75"/>
    <row r="166" s="155" customFormat="1" ht="12.75"/>
    <row r="167" s="155" customFormat="1" ht="12.75"/>
    <row r="168" s="155" customFormat="1" ht="12.75"/>
    <row r="169" s="155" customFormat="1" ht="12.75"/>
    <row r="170" s="155" customFormat="1" ht="12.75"/>
    <row r="171" s="155" customFormat="1" ht="12.75"/>
    <row r="172" s="155" customFormat="1" ht="12.75"/>
    <row r="173" s="155" customFormat="1" ht="12.75"/>
    <row r="174" s="155" customFormat="1" ht="12.75"/>
    <row r="175" s="155" customFormat="1" ht="12.75"/>
    <row r="176" s="155" customFormat="1" ht="12.75"/>
    <row r="177" s="155" customFormat="1" ht="12.75"/>
    <row r="178" s="155" customFormat="1" ht="12.75"/>
    <row r="179" s="155" customFormat="1" ht="12.75"/>
    <row r="180" s="155" customFormat="1" ht="12.75"/>
    <row r="181" s="155" customFormat="1" ht="12.75"/>
    <row r="182" s="155" customFormat="1" ht="12.75"/>
    <row r="183" s="155" customFormat="1" ht="12.75"/>
    <row r="184" s="155" customFormat="1" ht="12.75"/>
    <row r="185" s="155" customFormat="1" ht="12.75"/>
    <row r="186" s="155" customFormat="1" ht="12.75"/>
    <row r="187" s="155" customFormat="1" ht="12.75"/>
    <row r="188" s="155" customFormat="1" ht="12.75"/>
    <row r="189" s="155" customFormat="1" ht="12.75"/>
    <row r="190" s="155" customFormat="1" ht="12.75"/>
    <row r="191" s="155" customFormat="1" ht="12.75"/>
    <row r="192" s="155" customFormat="1" ht="12.75"/>
    <row r="193" s="155" customFormat="1" ht="12.75"/>
    <row r="194" s="155" customFormat="1" ht="12.75"/>
    <row r="195" s="155" customFormat="1" ht="12.75"/>
    <row r="196" s="155" customFormat="1" ht="12.75"/>
    <row r="197" s="155" customFormat="1" ht="12.75"/>
    <row r="198" s="155" customFormat="1" ht="12.75"/>
    <row r="199" s="155" customFormat="1" ht="12.75"/>
    <row r="200" s="155" customFormat="1" ht="12.75"/>
    <row r="201" s="155" customFormat="1" ht="12.75"/>
    <row r="202" s="155" customFormat="1" ht="12.75"/>
    <row r="203" s="155" customFormat="1" ht="12.75"/>
    <row r="204" s="155" customFormat="1" ht="12.75"/>
    <row r="205" s="155" customFormat="1" ht="12.75"/>
    <row r="206" s="155" customFormat="1" ht="12.75"/>
    <row r="207" s="155" customFormat="1" ht="12.75"/>
    <row r="208" s="155" customFormat="1" ht="12.75"/>
    <row r="209" s="155" customFormat="1" ht="12.75"/>
    <row r="210" s="155" customFormat="1" ht="12.75"/>
    <row r="211" s="155" customFormat="1" ht="12.75"/>
    <row r="212" s="155" customFormat="1" ht="12.75"/>
    <row r="213" s="155" customFormat="1" ht="12.75"/>
    <row r="214" s="155" customFormat="1" ht="12.75"/>
    <row r="215" s="155" customFormat="1" ht="12.75"/>
    <row r="216" s="155" customFormat="1" ht="12.75"/>
    <row r="217" s="155" customFormat="1" ht="12.75"/>
    <row r="218" s="155" customFormat="1" ht="12.75"/>
    <row r="219" s="155" customFormat="1" ht="12.75"/>
    <row r="220" s="155" customFormat="1" ht="12.75"/>
    <row r="221" s="155" customFormat="1" ht="12.75"/>
    <row r="222" s="155" customFormat="1" ht="12.75"/>
    <row r="223" s="155" customFormat="1" ht="12.75"/>
    <row r="224" s="155" customFormat="1" ht="12.75"/>
    <row r="225" s="155" customFormat="1" ht="12.75"/>
    <row r="226" s="155" customFormat="1" ht="12.75"/>
    <row r="227" s="155" customFormat="1" ht="12.75"/>
    <row r="228" s="155" customFormat="1" ht="12.75"/>
    <row r="229" s="155" customFormat="1" ht="12.75"/>
    <row r="230" s="155" customFormat="1" ht="12.75"/>
    <row r="231" s="155" customFormat="1" ht="12.75"/>
    <row r="232" s="155" customFormat="1" ht="12.75"/>
    <row r="233" s="155" customFormat="1" ht="12.75"/>
  </sheetData>
  <sheetProtection password="C89F" sheet="1"/>
  <mergeCells count="250">
    <mergeCell ref="A13:A17"/>
    <mergeCell ref="B13:B17"/>
    <mergeCell ref="C13:C17"/>
    <mergeCell ref="D13:D17"/>
    <mergeCell ref="E13:E17"/>
    <mergeCell ref="F13:F17"/>
    <mergeCell ref="J1:K1"/>
    <mergeCell ref="M2:O2"/>
    <mergeCell ref="E3:H3"/>
    <mergeCell ref="J3:K3"/>
    <mergeCell ref="M5:O5"/>
    <mergeCell ref="M7:O7"/>
    <mergeCell ref="G13:G17"/>
    <mergeCell ref="J13:K13"/>
    <mergeCell ref="J14:K14"/>
    <mergeCell ref="J15:K15"/>
    <mergeCell ref="J16:K16"/>
    <mergeCell ref="J17:K17"/>
    <mergeCell ref="E8:H8"/>
    <mergeCell ref="J8:K8"/>
    <mergeCell ref="J10:K10"/>
    <mergeCell ref="J12:K12"/>
    <mergeCell ref="G18:G22"/>
    <mergeCell ref="J18:K18"/>
    <mergeCell ref="J19:K19"/>
    <mergeCell ref="J20:K20"/>
    <mergeCell ref="J21:K21"/>
    <mergeCell ref="J22:K22"/>
    <mergeCell ref="A18:A22"/>
    <mergeCell ref="B18:B22"/>
    <mergeCell ref="C18:C22"/>
    <mergeCell ref="D18:D22"/>
    <mergeCell ref="E18:E22"/>
    <mergeCell ref="F18:F22"/>
    <mergeCell ref="G23:G27"/>
    <mergeCell ref="J23:K23"/>
    <mergeCell ref="J24:K24"/>
    <mergeCell ref="J25:K25"/>
    <mergeCell ref="J26:K26"/>
    <mergeCell ref="J27:K27"/>
    <mergeCell ref="A23:A27"/>
    <mergeCell ref="B23:B27"/>
    <mergeCell ref="C23:C27"/>
    <mergeCell ref="D23:D27"/>
    <mergeCell ref="E23:E27"/>
    <mergeCell ref="F23:F27"/>
    <mergeCell ref="G28:G32"/>
    <mergeCell ref="J28:K28"/>
    <mergeCell ref="J29:K29"/>
    <mergeCell ref="J30:K30"/>
    <mergeCell ref="J31:K31"/>
    <mergeCell ref="J32:K32"/>
    <mergeCell ref="A28:A32"/>
    <mergeCell ref="B28:B32"/>
    <mergeCell ref="C28:C32"/>
    <mergeCell ref="D28:D32"/>
    <mergeCell ref="E28:E32"/>
    <mergeCell ref="F28:F32"/>
    <mergeCell ref="G33:G37"/>
    <mergeCell ref="J33:K33"/>
    <mergeCell ref="J34:K34"/>
    <mergeCell ref="J35:K35"/>
    <mergeCell ref="J36:K36"/>
    <mergeCell ref="J37:K37"/>
    <mergeCell ref="A33:A37"/>
    <mergeCell ref="B33:B37"/>
    <mergeCell ref="C33:C37"/>
    <mergeCell ref="D33:D37"/>
    <mergeCell ref="E33:E37"/>
    <mergeCell ref="F33:F37"/>
    <mergeCell ref="G38:G42"/>
    <mergeCell ref="J38:K38"/>
    <mergeCell ref="J39:K39"/>
    <mergeCell ref="J40:K40"/>
    <mergeCell ref="J41:K41"/>
    <mergeCell ref="J42:K42"/>
    <mergeCell ref="A38:A42"/>
    <mergeCell ref="B38:B42"/>
    <mergeCell ref="C38:C42"/>
    <mergeCell ref="D38:D42"/>
    <mergeCell ref="E38:E42"/>
    <mergeCell ref="F38:F42"/>
    <mergeCell ref="G43:G47"/>
    <mergeCell ref="J43:K43"/>
    <mergeCell ref="J44:K44"/>
    <mergeCell ref="J45:K45"/>
    <mergeCell ref="J46:K46"/>
    <mergeCell ref="J47:K47"/>
    <mergeCell ref="A43:A47"/>
    <mergeCell ref="B43:B47"/>
    <mergeCell ref="C43:C47"/>
    <mergeCell ref="D43:D47"/>
    <mergeCell ref="E43:E47"/>
    <mergeCell ref="F43:F47"/>
    <mergeCell ref="G48:G52"/>
    <mergeCell ref="J48:K48"/>
    <mergeCell ref="J49:K49"/>
    <mergeCell ref="J50:K50"/>
    <mergeCell ref="J51:K51"/>
    <mergeCell ref="J52:K52"/>
    <mergeCell ref="A48:A52"/>
    <mergeCell ref="B48:B52"/>
    <mergeCell ref="C48:C52"/>
    <mergeCell ref="D48:D52"/>
    <mergeCell ref="E48:E52"/>
    <mergeCell ref="F48:F52"/>
    <mergeCell ref="G53:G57"/>
    <mergeCell ref="J53:K53"/>
    <mergeCell ref="J54:K54"/>
    <mergeCell ref="J55:K55"/>
    <mergeCell ref="J56:K56"/>
    <mergeCell ref="J57:K57"/>
    <mergeCell ref="A53:A57"/>
    <mergeCell ref="B53:B57"/>
    <mergeCell ref="C53:C57"/>
    <mergeCell ref="D53:D57"/>
    <mergeCell ref="E53:E57"/>
    <mergeCell ref="F53:F57"/>
    <mergeCell ref="G58:G62"/>
    <mergeCell ref="J58:K58"/>
    <mergeCell ref="J59:K59"/>
    <mergeCell ref="J60:K60"/>
    <mergeCell ref="J61:K61"/>
    <mergeCell ref="J62:K62"/>
    <mergeCell ref="A58:A62"/>
    <mergeCell ref="B58:B62"/>
    <mergeCell ref="C58:C62"/>
    <mergeCell ref="D58:D62"/>
    <mergeCell ref="E58:E62"/>
    <mergeCell ref="F58:F62"/>
    <mergeCell ref="G63:G67"/>
    <mergeCell ref="J63:K63"/>
    <mergeCell ref="J64:K64"/>
    <mergeCell ref="J65:K65"/>
    <mergeCell ref="J66:K66"/>
    <mergeCell ref="J67:K67"/>
    <mergeCell ref="A63:A67"/>
    <mergeCell ref="B63:B67"/>
    <mergeCell ref="C63:C67"/>
    <mergeCell ref="D63:D67"/>
    <mergeCell ref="E63:E67"/>
    <mergeCell ref="F63:F67"/>
    <mergeCell ref="G68:G72"/>
    <mergeCell ref="J68:K68"/>
    <mergeCell ref="J69:K69"/>
    <mergeCell ref="J70:K70"/>
    <mergeCell ref="J71:K71"/>
    <mergeCell ref="J72:K72"/>
    <mergeCell ref="A68:A72"/>
    <mergeCell ref="B68:B72"/>
    <mergeCell ref="C68:C72"/>
    <mergeCell ref="D68:D72"/>
    <mergeCell ref="E68:E72"/>
    <mergeCell ref="F68:F72"/>
    <mergeCell ref="G73:G77"/>
    <mergeCell ref="J73:K73"/>
    <mergeCell ref="J74:K74"/>
    <mergeCell ref="J75:K75"/>
    <mergeCell ref="J76:K76"/>
    <mergeCell ref="J77:K77"/>
    <mergeCell ref="A73:A77"/>
    <mergeCell ref="B73:B77"/>
    <mergeCell ref="C73:C77"/>
    <mergeCell ref="D73:D77"/>
    <mergeCell ref="E73:E77"/>
    <mergeCell ref="F73:F77"/>
    <mergeCell ref="G78:G82"/>
    <mergeCell ref="J78:K78"/>
    <mergeCell ref="J79:K79"/>
    <mergeCell ref="J80:K80"/>
    <mergeCell ref="J81:K81"/>
    <mergeCell ref="J82:K82"/>
    <mergeCell ref="A78:A82"/>
    <mergeCell ref="B78:B82"/>
    <mergeCell ref="C78:C82"/>
    <mergeCell ref="D78:D82"/>
    <mergeCell ref="E78:E82"/>
    <mergeCell ref="F78:F82"/>
    <mergeCell ref="G83:G87"/>
    <mergeCell ref="J83:K83"/>
    <mergeCell ref="J84:K84"/>
    <mergeCell ref="J85:K85"/>
    <mergeCell ref="J86:K86"/>
    <mergeCell ref="J87:K87"/>
    <mergeCell ref="A83:A87"/>
    <mergeCell ref="B83:B87"/>
    <mergeCell ref="C83:C87"/>
    <mergeCell ref="D83:D87"/>
    <mergeCell ref="E83:E87"/>
    <mergeCell ref="F83:F87"/>
    <mergeCell ref="G88:G92"/>
    <mergeCell ref="J88:K88"/>
    <mergeCell ref="J89:K89"/>
    <mergeCell ref="J90:K90"/>
    <mergeCell ref="J91:K91"/>
    <mergeCell ref="J92:K92"/>
    <mergeCell ref="A88:A92"/>
    <mergeCell ref="B88:B92"/>
    <mergeCell ref="C88:C92"/>
    <mergeCell ref="D88:D92"/>
    <mergeCell ref="E88:E92"/>
    <mergeCell ref="F88:F92"/>
    <mergeCell ref="G93:G97"/>
    <mergeCell ref="J93:K93"/>
    <mergeCell ref="J94:K94"/>
    <mergeCell ref="J95:K95"/>
    <mergeCell ref="J96:K96"/>
    <mergeCell ref="J97:K97"/>
    <mergeCell ref="A93:A97"/>
    <mergeCell ref="B93:B97"/>
    <mergeCell ref="C93:C97"/>
    <mergeCell ref="D93:D97"/>
    <mergeCell ref="E93:E97"/>
    <mergeCell ref="F93:F97"/>
    <mergeCell ref="G98:G102"/>
    <mergeCell ref="J98:K98"/>
    <mergeCell ref="J99:K99"/>
    <mergeCell ref="J100:K100"/>
    <mergeCell ref="J101:K101"/>
    <mergeCell ref="J102:K102"/>
    <mergeCell ref="A98:A102"/>
    <mergeCell ref="B98:B102"/>
    <mergeCell ref="C98:C102"/>
    <mergeCell ref="D98:D102"/>
    <mergeCell ref="E98:E102"/>
    <mergeCell ref="F98:F102"/>
    <mergeCell ref="G103:G107"/>
    <mergeCell ref="J103:K103"/>
    <mergeCell ref="J104:K104"/>
    <mergeCell ref="J105:K105"/>
    <mergeCell ref="J106:K106"/>
    <mergeCell ref="J107:K107"/>
    <mergeCell ref="A103:A107"/>
    <mergeCell ref="B103:B107"/>
    <mergeCell ref="C103:C107"/>
    <mergeCell ref="D103:D107"/>
    <mergeCell ref="E103:E107"/>
    <mergeCell ref="F103:F107"/>
    <mergeCell ref="G108:G112"/>
    <mergeCell ref="J108:K108"/>
    <mergeCell ref="J109:K109"/>
    <mergeCell ref="J110:K110"/>
    <mergeCell ref="J111:K111"/>
    <mergeCell ref="J112:K112"/>
    <mergeCell ref="A108:A112"/>
    <mergeCell ref="B108:B112"/>
    <mergeCell ref="C108:C112"/>
    <mergeCell ref="D108:D112"/>
    <mergeCell ref="E108:E112"/>
    <mergeCell ref="F108:F112"/>
  </mergeCells>
  <conditionalFormatting sqref="F13">
    <cfRule type="colorScale" priority="110">
      <colorScale>
        <cfvo type="min"/>
        <cfvo type="percentile" val="50"/>
        <cfvo type="max"/>
        <color rgb="FFF8696B"/>
        <color rgb="FFFCFCFF"/>
        <color rgb="FF63BE7B"/>
      </colorScale>
    </cfRule>
    <cfRule type="colorScale" priority="111">
      <colorScale>
        <cfvo type="min"/>
        <cfvo type="max"/>
        <color rgb="FFFF7128"/>
        <color rgb="FFFFEF9C"/>
      </colorScale>
    </cfRule>
    <cfRule type="containsText" dxfId="94" priority="109" stopIfTrue="1" operator="containsText" text="I">
      <formula>NOT(ISERROR(SEARCH("I",F13)))</formula>
    </cfRule>
    <cfRule type="containsText" dxfId="93" priority="108" stopIfTrue="1" operator="containsText" text="II">
      <formula>NOT(ISERROR(SEARCH("II",F13)))</formula>
    </cfRule>
    <cfRule type="containsText" dxfId="92" priority="107" stopIfTrue="1" operator="containsText" text="III">
      <formula>NOT(ISERROR(SEARCH("III",F13)))</formula>
    </cfRule>
    <cfRule type="containsText" dxfId="91" priority="106" stopIfTrue="1" operator="containsText" text="IV">
      <formula>NOT(ISERROR(SEARCH("IV",F13)))</formula>
    </cfRule>
  </conditionalFormatting>
  <conditionalFormatting sqref="F13:F112">
    <cfRule type="cellIs" dxfId="90" priority="2" stopIfTrue="1" operator="equal">
      <formula>"III"</formula>
    </cfRule>
    <cfRule type="cellIs" dxfId="89" priority="3" stopIfTrue="1" operator="equal">
      <formula>"II"</formula>
    </cfRule>
    <cfRule type="cellIs" dxfId="88" priority="4" stopIfTrue="1" operator="equal">
      <formula>"I"</formula>
    </cfRule>
    <cfRule type="cellIs" dxfId="87" priority="1" stopIfTrue="1" operator="equal">
      <formula>"IV"</formula>
    </cfRule>
  </conditionalFormatting>
  <conditionalFormatting sqref="F18:F22">
    <cfRule type="cellIs" dxfId="86" priority="5" stopIfTrue="1" operator="equal">
      <formula>"IV"</formula>
    </cfRule>
  </conditionalFormatting>
  <conditionalFormatting sqref="H13">
    <cfRule type="expression" dxfId="85" priority="105" stopIfTrue="1">
      <formula>$I$13=""</formula>
    </cfRule>
  </conditionalFormatting>
  <conditionalFormatting sqref="H14">
    <cfRule type="expression" dxfId="84" priority="104" stopIfTrue="1">
      <formula>$I$14=""</formula>
    </cfRule>
  </conditionalFormatting>
  <conditionalFormatting sqref="H15">
    <cfRule type="expression" dxfId="83" priority="103" stopIfTrue="1">
      <formula>$I$15=""</formula>
    </cfRule>
  </conditionalFormatting>
  <conditionalFormatting sqref="H16">
    <cfRule type="expression" dxfId="82" priority="102" stopIfTrue="1">
      <formula>$I$16=""</formula>
    </cfRule>
  </conditionalFormatting>
  <conditionalFormatting sqref="H17">
    <cfRule type="expression" dxfId="81" priority="101" stopIfTrue="1">
      <formula>$I$17=""</formula>
    </cfRule>
  </conditionalFormatting>
  <conditionalFormatting sqref="H18:H22">
    <cfRule type="expression" dxfId="80" priority="96" stopIfTrue="1">
      <formula>$I$18=""</formula>
    </cfRule>
  </conditionalFormatting>
  <conditionalFormatting sqref="H23:H27">
    <cfRule type="expression" dxfId="79" priority="91" stopIfTrue="1">
      <formula>$I$23=""</formula>
    </cfRule>
  </conditionalFormatting>
  <conditionalFormatting sqref="H28">
    <cfRule type="expression" dxfId="78" priority="90" stopIfTrue="1">
      <formula>$I$28=""</formula>
    </cfRule>
  </conditionalFormatting>
  <conditionalFormatting sqref="H29">
    <cfRule type="expression" dxfId="77" priority="89" stopIfTrue="1">
      <formula>$I$29=""</formula>
    </cfRule>
  </conditionalFormatting>
  <conditionalFormatting sqref="H30">
    <cfRule type="expression" dxfId="76" priority="88" stopIfTrue="1">
      <formula>$I$30=""</formula>
    </cfRule>
  </conditionalFormatting>
  <conditionalFormatting sqref="H31">
    <cfRule type="expression" dxfId="75" priority="87" stopIfTrue="1">
      <formula>$I$31=""</formula>
    </cfRule>
  </conditionalFormatting>
  <conditionalFormatting sqref="H32">
    <cfRule type="expression" dxfId="74" priority="86" stopIfTrue="1">
      <formula>$I$32=""</formula>
    </cfRule>
  </conditionalFormatting>
  <conditionalFormatting sqref="H33">
    <cfRule type="expression" dxfId="73" priority="81" stopIfTrue="1">
      <formula>$I$33=""</formula>
    </cfRule>
  </conditionalFormatting>
  <conditionalFormatting sqref="H34">
    <cfRule type="expression" dxfId="72" priority="85" stopIfTrue="1">
      <formula>$I$34=""</formula>
    </cfRule>
  </conditionalFormatting>
  <conditionalFormatting sqref="H35">
    <cfRule type="expression" dxfId="71" priority="84" stopIfTrue="1">
      <formula>$I$35=""</formula>
    </cfRule>
  </conditionalFormatting>
  <conditionalFormatting sqref="H36">
    <cfRule type="expression" dxfId="70" priority="83" stopIfTrue="1">
      <formula>$I$36=""</formula>
    </cfRule>
  </conditionalFormatting>
  <conditionalFormatting sqref="H37">
    <cfRule type="expression" dxfId="69" priority="82" stopIfTrue="1">
      <formula>$I$37=""</formula>
    </cfRule>
  </conditionalFormatting>
  <conditionalFormatting sqref="H38">
    <cfRule type="expression" dxfId="68" priority="76" stopIfTrue="1">
      <formula>$I$38=""</formula>
    </cfRule>
  </conditionalFormatting>
  <conditionalFormatting sqref="H39:H40">
    <cfRule type="expression" dxfId="67" priority="79" stopIfTrue="1">
      <formula>$I$39=""</formula>
    </cfRule>
  </conditionalFormatting>
  <conditionalFormatting sqref="H41:H42">
    <cfRule type="expression" dxfId="66" priority="77" stopIfTrue="1">
      <formula>$I$40=""</formula>
    </cfRule>
  </conditionalFormatting>
  <conditionalFormatting sqref="H43:H45">
    <cfRule type="expression" dxfId="65" priority="71" stopIfTrue="1">
      <formula>$I$43=""</formula>
    </cfRule>
  </conditionalFormatting>
  <conditionalFormatting sqref="H46:H47">
    <cfRule type="expression" dxfId="64" priority="72" stopIfTrue="1">
      <formula>$I$46=""</formula>
    </cfRule>
  </conditionalFormatting>
  <conditionalFormatting sqref="H48">
    <cfRule type="expression" dxfId="63" priority="66" stopIfTrue="1">
      <formula>$I$48=""</formula>
    </cfRule>
  </conditionalFormatting>
  <conditionalFormatting sqref="H49">
    <cfRule type="expression" dxfId="62" priority="70" stopIfTrue="1">
      <formula>$I$49=""</formula>
    </cfRule>
  </conditionalFormatting>
  <conditionalFormatting sqref="H50">
    <cfRule type="expression" dxfId="61" priority="69" stopIfTrue="1">
      <formula>$I$50=""</formula>
    </cfRule>
  </conditionalFormatting>
  <conditionalFormatting sqref="H51">
    <cfRule type="expression" dxfId="60" priority="68" stopIfTrue="1">
      <formula>$I$51=""</formula>
    </cfRule>
  </conditionalFormatting>
  <conditionalFormatting sqref="H52">
    <cfRule type="expression" dxfId="59" priority="67" stopIfTrue="1">
      <formula>$I$52=""</formula>
    </cfRule>
  </conditionalFormatting>
  <conditionalFormatting sqref="H53">
    <cfRule type="expression" dxfId="58" priority="61" stopIfTrue="1">
      <formula>$I$53=""</formula>
    </cfRule>
  </conditionalFormatting>
  <conditionalFormatting sqref="H54">
    <cfRule type="expression" dxfId="57" priority="65" stopIfTrue="1">
      <formula>$I$54=""</formula>
    </cfRule>
  </conditionalFormatting>
  <conditionalFormatting sqref="H55">
    <cfRule type="expression" dxfId="56" priority="64" stopIfTrue="1">
      <formula>$I$55=""</formula>
    </cfRule>
  </conditionalFormatting>
  <conditionalFormatting sqref="H56">
    <cfRule type="expression" dxfId="55" priority="63" stopIfTrue="1">
      <formula>$I$56=""</formula>
    </cfRule>
  </conditionalFormatting>
  <conditionalFormatting sqref="H57">
    <cfRule type="expression" dxfId="54" priority="62" stopIfTrue="1">
      <formula>$I$57=""</formula>
    </cfRule>
  </conditionalFormatting>
  <conditionalFormatting sqref="H58">
    <cfRule type="expression" dxfId="53" priority="56" stopIfTrue="1">
      <formula>$I$58=""</formula>
    </cfRule>
  </conditionalFormatting>
  <conditionalFormatting sqref="H59">
    <cfRule type="expression" dxfId="52" priority="60" stopIfTrue="1">
      <formula>$I$59=""</formula>
    </cfRule>
  </conditionalFormatting>
  <conditionalFormatting sqref="H60">
    <cfRule type="expression" dxfId="51" priority="59" stopIfTrue="1">
      <formula>$I$60=""</formula>
    </cfRule>
  </conditionalFormatting>
  <conditionalFormatting sqref="H61">
    <cfRule type="expression" dxfId="50" priority="58" stopIfTrue="1">
      <formula>$I$61=""</formula>
    </cfRule>
  </conditionalFormatting>
  <conditionalFormatting sqref="H62">
    <cfRule type="expression" dxfId="49" priority="57" stopIfTrue="1">
      <formula>$I$62=""</formula>
    </cfRule>
  </conditionalFormatting>
  <conditionalFormatting sqref="H63">
    <cfRule type="expression" dxfId="48" priority="51" stopIfTrue="1">
      <formula>$I$63=""</formula>
    </cfRule>
  </conditionalFormatting>
  <conditionalFormatting sqref="H64">
    <cfRule type="expression" dxfId="47" priority="55" stopIfTrue="1">
      <formula>$I$64=""</formula>
    </cfRule>
  </conditionalFormatting>
  <conditionalFormatting sqref="H65">
    <cfRule type="expression" dxfId="46" priority="54" stopIfTrue="1">
      <formula>$I$65=""</formula>
    </cfRule>
  </conditionalFormatting>
  <conditionalFormatting sqref="H66">
    <cfRule type="expression" dxfId="45" priority="53" stopIfTrue="1">
      <formula>$I$66=""</formula>
    </cfRule>
  </conditionalFormatting>
  <conditionalFormatting sqref="H67">
    <cfRule type="expression" dxfId="44" priority="52" stopIfTrue="1">
      <formula>$I$67=""</formula>
    </cfRule>
  </conditionalFormatting>
  <conditionalFormatting sqref="H68">
    <cfRule type="expression" dxfId="43" priority="46" stopIfTrue="1">
      <formula>$I$68=""</formula>
    </cfRule>
  </conditionalFormatting>
  <conditionalFormatting sqref="H69">
    <cfRule type="expression" dxfId="42" priority="50" stopIfTrue="1">
      <formula>$I$69=""</formula>
    </cfRule>
  </conditionalFormatting>
  <conditionalFormatting sqref="H70">
    <cfRule type="expression" dxfId="41" priority="49" stopIfTrue="1">
      <formula>$I$70=""</formula>
    </cfRule>
  </conditionalFormatting>
  <conditionalFormatting sqref="H71:H72">
    <cfRule type="expression" dxfId="40" priority="47" stopIfTrue="1">
      <formula>$I$71=""</formula>
    </cfRule>
  </conditionalFormatting>
  <conditionalFormatting sqref="H73">
    <cfRule type="expression" dxfId="39" priority="41" stopIfTrue="1">
      <formula>$I$73=""</formula>
    </cfRule>
  </conditionalFormatting>
  <conditionalFormatting sqref="H74">
    <cfRule type="expression" dxfId="38" priority="45" stopIfTrue="1">
      <formula>$I$74=""</formula>
    </cfRule>
  </conditionalFormatting>
  <conditionalFormatting sqref="H75">
    <cfRule type="expression" dxfId="37" priority="44" stopIfTrue="1">
      <formula>$I$75=""</formula>
    </cfRule>
  </conditionalFormatting>
  <conditionalFormatting sqref="H76">
    <cfRule type="expression" dxfId="36" priority="43" stopIfTrue="1">
      <formula>$I$76=""</formula>
    </cfRule>
  </conditionalFormatting>
  <conditionalFormatting sqref="H77">
    <cfRule type="expression" dxfId="35" priority="42" stopIfTrue="1">
      <formula>$I$77=""</formula>
    </cfRule>
  </conditionalFormatting>
  <conditionalFormatting sqref="H78">
    <cfRule type="expression" dxfId="34" priority="36" stopIfTrue="1">
      <formula>$I$78=""</formula>
    </cfRule>
  </conditionalFormatting>
  <conditionalFormatting sqref="H79">
    <cfRule type="expression" dxfId="33" priority="40" stopIfTrue="1">
      <formula>$I$79=""</formula>
    </cfRule>
  </conditionalFormatting>
  <conditionalFormatting sqref="H80">
    <cfRule type="expression" dxfId="32" priority="39" stopIfTrue="1">
      <formula>$I$80=""</formula>
    </cfRule>
  </conditionalFormatting>
  <conditionalFormatting sqref="H81">
    <cfRule type="expression" dxfId="31" priority="38" stopIfTrue="1">
      <formula>$I$81=""</formula>
    </cfRule>
  </conditionalFormatting>
  <conditionalFormatting sqref="H82">
    <cfRule type="expression" dxfId="30" priority="37" stopIfTrue="1">
      <formula>$I$82=""</formula>
    </cfRule>
  </conditionalFormatting>
  <conditionalFormatting sqref="H83">
    <cfRule type="expression" dxfId="29" priority="31" stopIfTrue="1">
      <formula>$I$83=""</formula>
    </cfRule>
  </conditionalFormatting>
  <conditionalFormatting sqref="H84">
    <cfRule type="expression" dxfId="28" priority="35" stopIfTrue="1">
      <formula>$I$84=""</formula>
    </cfRule>
  </conditionalFormatting>
  <conditionalFormatting sqref="H85">
    <cfRule type="expression" dxfId="27" priority="34" stopIfTrue="1">
      <formula>$I$85=""</formula>
    </cfRule>
  </conditionalFormatting>
  <conditionalFormatting sqref="H86">
    <cfRule type="expression" dxfId="26" priority="33" stopIfTrue="1">
      <formula>$I$86=""</formula>
    </cfRule>
  </conditionalFormatting>
  <conditionalFormatting sqref="H87">
    <cfRule type="expression" dxfId="25" priority="32" stopIfTrue="1">
      <formula>$I$87=""</formula>
    </cfRule>
  </conditionalFormatting>
  <conditionalFormatting sqref="H88">
    <cfRule type="expression" dxfId="24" priority="26" stopIfTrue="1">
      <formula>$I$88=""</formula>
    </cfRule>
  </conditionalFormatting>
  <conditionalFormatting sqref="H89">
    <cfRule type="expression" dxfId="23" priority="30" stopIfTrue="1">
      <formula>$I$89=""</formula>
    </cfRule>
  </conditionalFormatting>
  <conditionalFormatting sqref="H90">
    <cfRule type="expression" dxfId="22" priority="29" stopIfTrue="1">
      <formula>$I$90=""</formula>
    </cfRule>
  </conditionalFormatting>
  <conditionalFormatting sqref="H91">
    <cfRule type="expression" dxfId="21" priority="28" stopIfTrue="1">
      <formula>$I$91=""</formula>
    </cfRule>
  </conditionalFormatting>
  <conditionalFormatting sqref="H92">
    <cfRule type="expression" dxfId="20" priority="27" stopIfTrue="1">
      <formula>$I$92=""</formula>
    </cfRule>
  </conditionalFormatting>
  <conditionalFormatting sqref="H93">
    <cfRule type="expression" dxfId="19" priority="21" stopIfTrue="1">
      <formula>$I$93=""</formula>
    </cfRule>
  </conditionalFormatting>
  <conditionalFormatting sqref="H94">
    <cfRule type="expression" dxfId="18" priority="25" stopIfTrue="1">
      <formula>$I$94=""</formula>
    </cfRule>
  </conditionalFormatting>
  <conditionalFormatting sqref="H95">
    <cfRule type="expression" dxfId="17" priority="24" stopIfTrue="1">
      <formula>$I$95=""</formula>
    </cfRule>
  </conditionalFormatting>
  <conditionalFormatting sqref="H96">
    <cfRule type="expression" dxfId="16" priority="23" stopIfTrue="1">
      <formula>$I$96=""</formula>
    </cfRule>
  </conditionalFormatting>
  <conditionalFormatting sqref="H97">
    <cfRule type="expression" dxfId="15" priority="22" stopIfTrue="1">
      <formula>$I$97=""</formula>
    </cfRule>
  </conditionalFormatting>
  <conditionalFormatting sqref="H98">
    <cfRule type="expression" dxfId="14" priority="16" stopIfTrue="1">
      <formula>$I$98=""</formula>
    </cfRule>
  </conditionalFormatting>
  <conditionalFormatting sqref="H99">
    <cfRule type="expression" dxfId="13" priority="20" stopIfTrue="1">
      <formula>$I$99=""</formula>
    </cfRule>
  </conditionalFormatting>
  <conditionalFormatting sqref="H100">
    <cfRule type="expression" dxfId="12" priority="19" stopIfTrue="1">
      <formula>$I$100=""</formula>
    </cfRule>
  </conditionalFormatting>
  <conditionalFormatting sqref="H101">
    <cfRule type="expression" dxfId="11" priority="18" stopIfTrue="1">
      <formula>$I$101=""</formula>
    </cfRule>
  </conditionalFormatting>
  <conditionalFormatting sqref="H102">
    <cfRule type="expression" dxfId="10" priority="17" stopIfTrue="1">
      <formula>$I$102=""</formula>
    </cfRule>
  </conditionalFormatting>
  <conditionalFormatting sqref="H103">
    <cfRule type="expression" dxfId="9" priority="11" stopIfTrue="1">
      <formula>$I$103=""</formula>
    </cfRule>
  </conditionalFormatting>
  <conditionalFormatting sqref="H104">
    <cfRule type="expression" dxfId="8" priority="15" stopIfTrue="1">
      <formula>$I$104=""</formula>
    </cfRule>
  </conditionalFormatting>
  <conditionalFormatting sqref="H105">
    <cfRule type="expression" dxfId="7" priority="14" stopIfTrue="1">
      <formula>$I$105=""</formula>
    </cfRule>
  </conditionalFormatting>
  <conditionalFormatting sqref="H106">
    <cfRule type="expression" dxfId="6" priority="13" stopIfTrue="1">
      <formula>$I$106=""</formula>
    </cfRule>
  </conditionalFormatting>
  <conditionalFormatting sqref="H107">
    <cfRule type="expression" dxfId="5" priority="12" stopIfTrue="1">
      <formula>$I$107=""</formula>
    </cfRule>
  </conditionalFormatting>
  <conditionalFormatting sqref="H108">
    <cfRule type="expression" dxfId="4" priority="6" stopIfTrue="1">
      <formula>$I$108=""</formula>
    </cfRule>
  </conditionalFormatting>
  <conditionalFormatting sqref="H109">
    <cfRule type="expression" dxfId="3" priority="10" stopIfTrue="1">
      <formula>$I$109=""</formula>
    </cfRule>
  </conditionalFormatting>
  <conditionalFormatting sqref="H110">
    <cfRule type="expression" dxfId="2" priority="9" stopIfTrue="1">
      <formula>$I$110=""</formula>
    </cfRule>
  </conditionalFormatting>
  <conditionalFormatting sqref="H111">
    <cfRule type="expression" dxfId="1" priority="8" stopIfTrue="1">
      <formula>$I$111=""</formula>
    </cfRule>
  </conditionalFormatting>
  <conditionalFormatting sqref="H112">
    <cfRule type="expression" dxfId="0" priority="7" stopIfTrue="1">
      <formula>$I$112=""</formula>
    </cfRule>
  </conditionalFormatting>
  <dataValidations count="1">
    <dataValidation errorStyle="warning" allowBlank="1" showInputMessage="1" showErrorMessage="1" sqref="D13:E112 IZ13:JA112 SV13:SW112 ACR13:ACS112 AMN13:AMO112 AWJ13:AWK112 BGF13:BGG112 BQB13:BQC112 BZX13:BZY112 CJT13:CJU112 CTP13:CTQ112 DDL13:DDM112 DNH13:DNI112 DXD13:DXE112 EGZ13:EHA112 EQV13:EQW112 FAR13:FAS112 FKN13:FKO112 FUJ13:FUK112 GEF13:GEG112 GOB13:GOC112 GXX13:GXY112 HHT13:HHU112 HRP13:HRQ112 IBL13:IBM112 ILH13:ILI112 IVD13:IVE112 JEZ13:JFA112 JOV13:JOW112 JYR13:JYS112 KIN13:KIO112 KSJ13:KSK112 LCF13:LCG112 LMB13:LMC112 LVX13:LVY112 MFT13:MFU112 MPP13:MPQ112 MZL13:MZM112 NJH13:NJI112 NTD13:NTE112 OCZ13:ODA112 OMV13:OMW112 OWR13:OWS112 PGN13:PGO112 PQJ13:PQK112 QAF13:QAG112 QKB13:QKC112 QTX13:QTY112 RDT13:RDU112 RNP13:RNQ112 RXL13:RXM112 SHH13:SHI112 SRD13:SRE112 TAZ13:TBA112 TKV13:TKW112 TUR13:TUS112 UEN13:UEO112 UOJ13:UOK112 UYF13:UYG112 VIB13:VIC112 VRX13:VRY112 WBT13:WBU112 WLP13:WLQ112 WVL13:WVM112 D65549:E65648 IZ65549:JA65648 SV65549:SW65648 ACR65549:ACS65648 AMN65549:AMO65648 AWJ65549:AWK65648 BGF65549:BGG65648 BQB65549:BQC65648 BZX65549:BZY65648 CJT65549:CJU65648 CTP65549:CTQ65648 DDL65549:DDM65648 DNH65549:DNI65648 DXD65549:DXE65648 EGZ65549:EHA65648 EQV65549:EQW65648 FAR65549:FAS65648 FKN65549:FKO65648 FUJ65549:FUK65648 GEF65549:GEG65648 GOB65549:GOC65648 GXX65549:GXY65648 HHT65549:HHU65648 HRP65549:HRQ65648 IBL65549:IBM65648 ILH65549:ILI65648 IVD65549:IVE65648 JEZ65549:JFA65648 JOV65549:JOW65648 JYR65549:JYS65648 KIN65549:KIO65648 KSJ65549:KSK65648 LCF65549:LCG65648 LMB65549:LMC65648 LVX65549:LVY65648 MFT65549:MFU65648 MPP65549:MPQ65648 MZL65549:MZM65648 NJH65549:NJI65648 NTD65549:NTE65648 OCZ65549:ODA65648 OMV65549:OMW65648 OWR65549:OWS65648 PGN65549:PGO65648 PQJ65549:PQK65648 QAF65549:QAG65648 QKB65549:QKC65648 QTX65549:QTY65648 RDT65549:RDU65648 RNP65549:RNQ65648 RXL65549:RXM65648 SHH65549:SHI65648 SRD65549:SRE65648 TAZ65549:TBA65648 TKV65549:TKW65648 TUR65549:TUS65648 UEN65549:UEO65648 UOJ65549:UOK65648 UYF65549:UYG65648 VIB65549:VIC65648 VRX65549:VRY65648 WBT65549:WBU65648 WLP65549:WLQ65648 WVL65549:WVM65648 D131085:E131184 IZ131085:JA131184 SV131085:SW131184 ACR131085:ACS131184 AMN131085:AMO131184 AWJ131085:AWK131184 BGF131085:BGG131184 BQB131085:BQC131184 BZX131085:BZY131184 CJT131085:CJU131184 CTP131085:CTQ131184 DDL131085:DDM131184 DNH131085:DNI131184 DXD131085:DXE131184 EGZ131085:EHA131184 EQV131085:EQW131184 FAR131085:FAS131184 FKN131085:FKO131184 FUJ131085:FUK131184 GEF131085:GEG131184 GOB131085:GOC131184 GXX131085:GXY131184 HHT131085:HHU131184 HRP131085:HRQ131184 IBL131085:IBM131184 ILH131085:ILI131184 IVD131085:IVE131184 JEZ131085:JFA131184 JOV131085:JOW131184 JYR131085:JYS131184 KIN131085:KIO131184 KSJ131085:KSK131184 LCF131085:LCG131184 LMB131085:LMC131184 LVX131085:LVY131184 MFT131085:MFU131184 MPP131085:MPQ131184 MZL131085:MZM131184 NJH131085:NJI131184 NTD131085:NTE131184 OCZ131085:ODA131184 OMV131085:OMW131184 OWR131085:OWS131184 PGN131085:PGO131184 PQJ131085:PQK131184 QAF131085:QAG131184 QKB131085:QKC131184 QTX131085:QTY131184 RDT131085:RDU131184 RNP131085:RNQ131184 RXL131085:RXM131184 SHH131085:SHI131184 SRD131085:SRE131184 TAZ131085:TBA131184 TKV131085:TKW131184 TUR131085:TUS131184 UEN131085:UEO131184 UOJ131085:UOK131184 UYF131085:UYG131184 VIB131085:VIC131184 VRX131085:VRY131184 WBT131085:WBU131184 WLP131085:WLQ131184 WVL131085:WVM131184 D196621:E196720 IZ196621:JA196720 SV196621:SW196720 ACR196621:ACS196720 AMN196621:AMO196720 AWJ196621:AWK196720 BGF196621:BGG196720 BQB196621:BQC196720 BZX196621:BZY196720 CJT196621:CJU196720 CTP196621:CTQ196720 DDL196621:DDM196720 DNH196621:DNI196720 DXD196621:DXE196720 EGZ196621:EHA196720 EQV196621:EQW196720 FAR196621:FAS196720 FKN196621:FKO196720 FUJ196621:FUK196720 GEF196621:GEG196720 GOB196621:GOC196720 GXX196621:GXY196720 HHT196621:HHU196720 HRP196621:HRQ196720 IBL196621:IBM196720 ILH196621:ILI196720 IVD196621:IVE196720 JEZ196621:JFA196720 JOV196621:JOW196720 JYR196621:JYS196720 KIN196621:KIO196720 KSJ196621:KSK196720 LCF196621:LCG196720 LMB196621:LMC196720 LVX196621:LVY196720 MFT196621:MFU196720 MPP196621:MPQ196720 MZL196621:MZM196720 NJH196621:NJI196720 NTD196621:NTE196720 OCZ196621:ODA196720 OMV196621:OMW196720 OWR196621:OWS196720 PGN196621:PGO196720 PQJ196621:PQK196720 QAF196621:QAG196720 QKB196621:QKC196720 QTX196621:QTY196720 RDT196621:RDU196720 RNP196621:RNQ196720 RXL196621:RXM196720 SHH196621:SHI196720 SRD196621:SRE196720 TAZ196621:TBA196720 TKV196621:TKW196720 TUR196621:TUS196720 UEN196621:UEO196720 UOJ196621:UOK196720 UYF196621:UYG196720 VIB196621:VIC196720 VRX196621:VRY196720 WBT196621:WBU196720 WLP196621:WLQ196720 WVL196621:WVM196720 D262157:E262256 IZ262157:JA262256 SV262157:SW262256 ACR262157:ACS262256 AMN262157:AMO262256 AWJ262157:AWK262256 BGF262157:BGG262256 BQB262157:BQC262256 BZX262157:BZY262256 CJT262157:CJU262256 CTP262157:CTQ262256 DDL262157:DDM262256 DNH262157:DNI262256 DXD262157:DXE262256 EGZ262157:EHA262256 EQV262157:EQW262256 FAR262157:FAS262256 FKN262157:FKO262256 FUJ262157:FUK262256 GEF262157:GEG262256 GOB262157:GOC262256 GXX262157:GXY262256 HHT262157:HHU262256 HRP262157:HRQ262256 IBL262157:IBM262256 ILH262157:ILI262256 IVD262157:IVE262256 JEZ262157:JFA262256 JOV262157:JOW262256 JYR262157:JYS262256 KIN262157:KIO262256 KSJ262157:KSK262256 LCF262157:LCG262256 LMB262157:LMC262256 LVX262157:LVY262256 MFT262157:MFU262256 MPP262157:MPQ262256 MZL262157:MZM262256 NJH262157:NJI262256 NTD262157:NTE262256 OCZ262157:ODA262256 OMV262157:OMW262256 OWR262157:OWS262256 PGN262157:PGO262256 PQJ262157:PQK262256 QAF262157:QAG262256 QKB262157:QKC262256 QTX262157:QTY262256 RDT262157:RDU262256 RNP262157:RNQ262256 RXL262157:RXM262256 SHH262157:SHI262256 SRD262157:SRE262256 TAZ262157:TBA262256 TKV262157:TKW262256 TUR262157:TUS262256 UEN262157:UEO262256 UOJ262157:UOK262256 UYF262157:UYG262256 VIB262157:VIC262256 VRX262157:VRY262256 WBT262157:WBU262256 WLP262157:WLQ262256 WVL262157:WVM262256 D327693:E327792 IZ327693:JA327792 SV327693:SW327792 ACR327693:ACS327792 AMN327693:AMO327792 AWJ327693:AWK327792 BGF327693:BGG327792 BQB327693:BQC327792 BZX327693:BZY327792 CJT327693:CJU327792 CTP327693:CTQ327792 DDL327693:DDM327792 DNH327693:DNI327792 DXD327693:DXE327792 EGZ327693:EHA327792 EQV327693:EQW327792 FAR327693:FAS327792 FKN327693:FKO327792 FUJ327693:FUK327792 GEF327693:GEG327792 GOB327693:GOC327792 GXX327693:GXY327792 HHT327693:HHU327792 HRP327693:HRQ327792 IBL327693:IBM327792 ILH327693:ILI327792 IVD327693:IVE327792 JEZ327693:JFA327792 JOV327693:JOW327792 JYR327693:JYS327792 KIN327693:KIO327792 KSJ327693:KSK327792 LCF327693:LCG327792 LMB327693:LMC327792 LVX327693:LVY327792 MFT327693:MFU327792 MPP327693:MPQ327792 MZL327693:MZM327792 NJH327693:NJI327792 NTD327693:NTE327792 OCZ327693:ODA327792 OMV327693:OMW327792 OWR327693:OWS327792 PGN327693:PGO327792 PQJ327693:PQK327792 QAF327693:QAG327792 QKB327693:QKC327792 QTX327693:QTY327792 RDT327693:RDU327792 RNP327693:RNQ327792 RXL327693:RXM327792 SHH327693:SHI327792 SRD327693:SRE327792 TAZ327693:TBA327792 TKV327693:TKW327792 TUR327693:TUS327792 UEN327693:UEO327792 UOJ327693:UOK327792 UYF327693:UYG327792 VIB327693:VIC327792 VRX327693:VRY327792 WBT327693:WBU327792 WLP327693:WLQ327792 WVL327693:WVM327792 D393229:E393328 IZ393229:JA393328 SV393229:SW393328 ACR393229:ACS393328 AMN393229:AMO393328 AWJ393229:AWK393328 BGF393229:BGG393328 BQB393229:BQC393328 BZX393229:BZY393328 CJT393229:CJU393328 CTP393229:CTQ393328 DDL393229:DDM393328 DNH393229:DNI393328 DXD393229:DXE393328 EGZ393229:EHA393328 EQV393229:EQW393328 FAR393229:FAS393328 FKN393229:FKO393328 FUJ393229:FUK393328 GEF393229:GEG393328 GOB393229:GOC393328 GXX393229:GXY393328 HHT393229:HHU393328 HRP393229:HRQ393328 IBL393229:IBM393328 ILH393229:ILI393328 IVD393229:IVE393328 JEZ393229:JFA393328 JOV393229:JOW393328 JYR393229:JYS393328 KIN393229:KIO393328 KSJ393229:KSK393328 LCF393229:LCG393328 LMB393229:LMC393328 LVX393229:LVY393328 MFT393229:MFU393328 MPP393229:MPQ393328 MZL393229:MZM393328 NJH393229:NJI393328 NTD393229:NTE393328 OCZ393229:ODA393328 OMV393229:OMW393328 OWR393229:OWS393328 PGN393229:PGO393328 PQJ393229:PQK393328 QAF393229:QAG393328 QKB393229:QKC393328 QTX393229:QTY393328 RDT393229:RDU393328 RNP393229:RNQ393328 RXL393229:RXM393328 SHH393229:SHI393328 SRD393229:SRE393328 TAZ393229:TBA393328 TKV393229:TKW393328 TUR393229:TUS393328 UEN393229:UEO393328 UOJ393229:UOK393328 UYF393229:UYG393328 VIB393229:VIC393328 VRX393229:VRY393328 WBT393229:WBU393328 WLP393229:WLQ393328 WVL393229:WVM393328 D458765:E458864 IZ458765:JA458864 SV458765:SW458864 ACR458765:ACS458864 AMN458765:AMO458864 AWJ458765:AWK458864 BGF458765:BGG458864 BQB458765:BQC458864 BZX458765:BZY458864 CJT458765:CJU458864 CTP458765:CTQ458864 DDL458765:DDM458864 DNH458765:DNI458864 DXD458765:DXE458864 EGZ458765:EHA458864 EQV458765:EQW458864 FAR458765:FAS458864 FKN458765:FKO458864 FUJ458765:FUK458864 GEF458765:GEG458864 GOB458765:GOC458864 GXX458765:GXY458864 HHT458765:HHU458864 HRP458765:HRQ458864 IBL458765:IBM458864 ILH458765:ILI458864 IVD458765:IVE458864 JEZ458765:JFA458864 JOV458765:JOW458864 JYR458765:JYS458864 KIN458765:KIO458864 KSJ458765:KSK458864 LCF458765:LCG458864 LMB458765:LMC458864 LVX458765:LVY458864 MFT458765:MFU458864 MPP458765:MPQ458864 MZL458765:MZM458864 NJH458765:NJI458864 NTD458765:NTE458864 OCZ458765:ODA458864 OMV458765:OMW458864 OWR458765:OWS458864 PGN458765:PGO458864 PQJ458765:PQK458864 QAF458765:QAG458864 QKB458765:QKC458864 QTX458765:QTY458864 RDT458765:RDU458864 RNP458765:RNQ458864 RXL458765:RXM458864 SHH458765:SHI458864 SRD458765:SRE458864 TAZ458765:TBA458864 TKV458765:TKW458864 TUR458765:TUS458864 UEN458765:UEO458864 UOJ458765:UOK458864 UYF458765:UYG458864 VIB458765:VIC458864 VRX458765:VRY458864 WBT458765:WBU458864 WLP458765:WLQ458864 WVL458765:WVM458864 D524301:E524400 IZ524301:JA524400 SV524301:SW524400 ACR524301:ACS524400 AMN524301:AMO524400 AWJ524301:AWK524400 BGF524301:BGG524400 BQB524301:BQC524400 BZX524301:BZY524400 CJT524301:CJU524400 CTP524301:CTQ524400 DDL524301:DDM524400 DNH524301:DNI524400 DXD524301:DXE524400 EGZ524301:EHA524400 EQV524301:EQW524400 FAR524301:FAS524400 FKN524301:FKO524400 FUJ524301:FUK524400 GEF524301:GEG524400 GOB524301:GOC524400 GXX524301:GXY524400 HHT524301:HHU524400 HRP524301:HRQ524400 IBL524301:IBM524400 ILH524301:ILI524400 IVD524301:IVE524400 JEZ524301:JFA524400 JOV524301:JOW524400 JYR524301:JYS524400 KIN524301:KIO524400 KSJ524301:KSK524400 LCF524301:LCG524400 LMB524301:LMC524400 LVX524301:LVY524400 MFT524301:MFU524400 MPP524301:MPQ524400 MZL524301:MZM524400 NJH524301:NJI524400 NTD524301:NTE524400 OCZ524301:ODA524400 OMV524301:OMW524400 OWR524301:OWS524400 PGN524301:PGO524400 PQJ524301:PQK524400 QAF524301:QAG524400 QKB524301:QKC524400 QTX524301:QTY524400 RDT524301:RDU524400 RNP524301:RNQ524400 RXL524301:RXM524400 SHH524301:SHI524400 SRD524301:SRE524400 TAZ524301:TBA524400 TKV524301:TKW524400 TUR524301:TUS524400 UEN524301:UEO524400 UOJ524301:UOK524400 UYF524301:UYG524400 VIB524301:VIC524400 VRX524301:VRY524400 WBT524301:WBU524400 WLP524301:WLQ524400 WVL524301:WVM524400 D589837:E589936 IZ589837:JA589936 SV589837:SW589936 ACR589837:ACS589936 AMN589837:AMO589936 AWJ589837:AWK589936 BGF589837:BGG589936 BQB589837:BQC589936 BZX589837:BZY589936 CJT589837:CJU589936 CTP589837:CTQ589936 DDL589837:DDM589936 DNH589837:DNI589936 DXD589837:DXE589936 EGZ589837:EHA589936 EQV589837:EQW589936 FAR589837:FAS589936 FKN589837:FKO589936 FUJ589837:FUK589936 GEF589837:GEG589936 GOB589837:GOC589936 GXX589837:GXY589936 HHT589837:HHU589936 HRP589837:HRQ589936 IBL589837:IBM589936 ILH589837:ILI589936 IVD589837:IVE589936 JEZ589837:JFA589936 JOV589837:JOW589936 JYR589837:JYS589936 KIN589837:KIO589936 KSJ589837:KSK589936 LCF589837:LCG589936 LMB589837:LMC589936 LVX589837:LVY589936 MFT589837:MFU589936 MPP589837:MPQ589936 MZL589837:MZM589936 NJH589837:NJI589936 NTD589837:NTE589936 OCZ589837:ODA589936 OMV589837:OMW589936 OWR589837:OWS589936 PGN589837:PGO589936 PQJ589837:PQK589936 QAF589837:QAG589936 QKB589837:QKC589936 QTX589837:QTY589936 RDT589837:RDU589936 RNP589837:RNQ589936 RXL589837:RXM589936 SHH589837:SHI589936 SRD589837:SRE589936 TAZ589837:TBA589936 TKV589837:TKW589936 TUR589837:TUS589936 UEN589837:UEO589936 UOJ589837:UOK589936 UYF589837:UYG589936 VIB589837:VIC589936 VRX589837:VRY589936 WBT589837:WBU589936 WLP589837:WLQ589936 WVL589837:WVM589936 D655373:E655472 IZ655373:JA655472 SV655373:SW655472 ACR655373:ACS655472 AMN655373:AMO655472 AWJ655373:AWK655472 BGF655373:BGG655472 BQB655373:BQC655472 BZX655373:BZY655472 CJT655373:CJU655472 CTP655373:CTQ655472 DDL655373:DDM655472 DNH655373:DNI655472 DXD655373:DXE655472 EGZ655373:EHA655472 EQV655373:EQW655472 FAR655373:FAS655472 FKN655373:FKO655472 FUJ655373:FUK655472 GEF655373:GEG655472 GOB655373:GOC655472 GXX655373:GXY655472 HHT655373:HHU655472 HRP655373:HRQ655472 IBL655373:IBM655472 ILH655373:ILI655472 IVD655373:IVE655472 JEZ655373:JFA655472 JOV655373:JOW655472 JYR655373:JYS655472 KIN655373:KIO655472 KSJ655373:KSK655472 LCF655373:LCG655472 LMB655373:LMC655472 LVX655373:LVY655472 MFT655373:MFU655472 MPP655373:MPQ655472 MZL655373:MZM655472 NJH655373:NJI655472 NTD655373:NTE655472 OCZ655373:ODA655472 OMV655373:OMW655472 OWR655373:OWS655472 PGN655373:PGO655472 PQJ655373:PQK655472 QAF655373:QAG655472 QKB655373:QKC655472 QTX655373:QTY655472 RDT655373:RDU655472 RNP655373:RNQ655472 RXL655373:RXM655472 SHH655373:SHI655472 SRD655373:SRE655472 TAZ655373:TBA655472 TKV655373:TKW655472 TUR655373:TUS655472 UEN655373:UEO655472 UOJ655373:UOK655472 UYF655373:UYG655472 VIB655373:VIC655472 VRX655373:VRY655472 WBT655373:WBU655472 WLP655373:WLQ655472 WVL655373:WVM655472 D720909:E721008 IZ720909:JA721008 SV720909:SW721008 ACR720909:ACS721008 AMN720909:AMO721008 AWJ720909:AWK721008 BGF720909:BGG721008 BQB720909:BQC721008 BZX720909:BZY721008 CJT720909:CJU721008 CTP720909:CTQ721008 DDL720909:DDM721008 DNH720909:DNI721008 DXD720909:DXE721008 EGZ720909:EHA721008 EQV720909:EQW721008 FAR720909:FAS721008 FKN720909:FKO721008 FUJ720909:FUK721008 GEF720909:GEG721008 GOB720909:GOC721008 GXX720909:GXY721008 HHT720909:HHU721008 HRP720909:HRQ721008 IBL720909:IBM721008 ILH720909:ILI721008 IVD720909:IVE721008 JEZ720909:JFA721008 JOV720909:JOW721008 JYR720909:JYS721008 KIN720909:KIO721008 KSJ720909:KSK721008 LCF720909:LCG721008 LMB720909:LMC721008 LVX720909:LVY721008 MFT720909:MFU721008 MPP720909:MPQ721008 MZL720909:MZM721008 NJH720909:NJI721008 NTD720909:NTE721008 OCZ720909:ODA721008 OMV720909:OMW721008 OWR720909:OWS721008 PGN720909:PGO721008 PQJ720909:PQK721008 QAF720909:QAG721008 QKB720909:QKC721008 QTX720909:QTY721008 RDT720909:RDU721008 RNP720909:RNQ721008 RXL720909:RXM721008 SHH720909:SHI721008 SRD720909:SRE721008 TAZ720909:TBA721008 TKV720909:TKW721008 TUR720909:TUS721008 UEN720909:UEO721008 UOJ720909:UOK721008 UYF720909:UYG721008 VIB720909:VIC721008 VRX720909:VRY721008 WBT720909:WBU721008 WLP720909:WLQ721008 WVL720909:WVM721008 D786445:E786544 IZ786445:JA786544 SV786445:SW786544 ACR786445:ACS786544 AMN786445:AMO786544 AWJ786445:AWK786544 BGF786445:BGG786544 BQB786445:BQC786544 BZX786445:BZY786544 CJT786445:CJU786544 CTP786445:CTQ786544 DDL786445:DDM786544 DNH786445:DNI786544 DXD786445:DXE786544 EGZ786445:EHA786544 EQV786445:EQW786544 FAR786445:FAS786544 FKN786445:FKO786544 FUJ786445:FUK786544 GEF786445:GEG786544 GOB786445:GOC786544 GXX786445:GXY786544 HHT786445:HHU786544 HRP786445:HRQ786544 IBL786445:IBM786544 ILH786445:ILI786544 IVD786445:IVE786544 JEZ786445:JFA786544 JOV786445:JOW786544 JYR786445:JYS786544 KIN786445:KIO786544 KSJ786445:KSK786544 LCF786445:LCG786544 LMB786445:LMC786544 LVX786445:LVY786544 MFT786445:MFU786544 MPP786445:MPQ786544 MZL786445:MZM786544 NJH786445:NJI786544 NTD786445:NTE786544 OCZ786445:ODA786544 OMV786445:OMW786544 OWR786445:OWS786544 PGN786445:PGO786544 PQJ786445:PQK786544 QAF786445:QAG786544 QKB786445:QKC786544 QTX786445:QTY786544 RDT786445:RDU786544 RNP786445:RNQ786544 RXL786445:RXM786544 SHH786445:SHI786544 SRD786445:SRE786544 TAZ786445:TBA786544 TKV786445:TKW786544 TUR786445:TUS786544 UEN786445:UEO786544 UOJ786445:UOK786544 UYF786445:UYG786544 VIB786445:VIC786544 VRX786445:VRY786544 WBT786445:WBU786544 WLP786445:WLQ786544 WVL786445:WVM786544 D851981:E852080 IZ851981:JA852080 SV851981:SW852080 ACR851981:ACS852080 AMN851981:AMO852080 AWJ851981:AWK852080 BGF851981:BGG852080 BQB851981:BQC852080 BZX851981:BZY852080 CJT851981:CJU852080 CTP851981:CTQ852080 DDL851981:DDM852080 DNH851981:DNI852080 DXD851981:DXE852080 EGZ851981:EHA852080 EQV851981:EQW852080 FAR851981:FAS852080 FKN851981:FKO852080 FUJ851981:FUK852080 GEF851981:GEG852080 GOB851981:GOC852080 GXX851981:GXY852080 HHT851981:HHU852080 HRP851981:HRQ852080 IBL851981:IBM852080 ILH851981:ILI852080 IVD851981:IVE852080 JEZ851981:JFA852080 JOV851981:JOW852080 JYR851981:JYS852080 KIN851981:KIO852080 KSJ851981:KSK852080 LCF851981:LCG852080 LMB851981:LMC852080 LVX851981:LVY852080 MFT851981:MFU852080 MPP851981:MPQ852080 MZL851981:MZM852080 NJH851981:NJI852080 NTD851981:NTE852080 OCZ851981:ODA852080 OMV851981:OMW852080 OWR851981:OWS852080 PGN851981:PGO852080 PQJ851981:PQK852080 QAF851981:QAG852080 QKB851981:QKC852080 QTX851981:QTY852080 RDT851981:RDU852080 RNP851981:RNQ852080 RXL851981:RXM852080 SHH851981:SHI852080 SRD851981:SRE852080 TAZ851981:TBA852080 TKV851981:TKW852080 TUR851981:TUS852080 UEN851981:UEO852080 UOJ851981:UOK852080 UYF851981:UYG852080 VIB851981:VIC852080 VRX851981:VRY852080 WBT851981:WBU852080 WLP851981:WLQ852080 WVL851981:WVM852080 D917517:E917616 IZ917517:JA917616 SV917517:SW917616 ACR917517:ACS917616 AMN917517:AMO917616 AWJ917517:AWK917616 BGF917517:BGG917616 BQB917517:BQC917616 BZX917517:BZY917616 CJT917517:CJU917616 CTP917517:CTQ917616 DDL917517:DDM917616 DNH917517:DNI917616 DXD917517:DXE917616 EGZ917517:EHA917616 EQV917517:EQW917616 FAR917517:FAS917616 FKN917517:FKO917616 FUJ917517:FUK917616 GEF917517:GEG917616 GOB917517:GOC917616 GXX917517:GXY917616 HHT917517:HHU917616 HRP917517:HRQ917616 IBL917517:IBM917616 ILH917517:ILI917616 IVD917517:IVE917616 JEZ917517:JFA917616 JOV917517:JOW917616 JYR917517:JYS917616 KIN917517:KIO917616 KSJ917517:KSK917616 LCF917517:LCG917616 LMB917517:LMC917616 LVX917517:LVY917616 MFT917517:MFU917616 MPP917517:MPQ917616 MZL917517:MZM917616 NJH917517:NJI917616 NTD917517:NTE917616 OCZ917517:ODA917616 OMV917517:OMW917616 OWR917517:OWS917616 PGN917517:PGO917616 PQJ917517:PQK917616 QAF917517:QAG917616 QKB917517:QKC917616 QTX917517:QTY917616 RDT917517:RDU917616 RNP917517:RNQ917616 RXL917517:RXM917616 SHH917517:SHI917616 SRD917517:SRE917616 TAZ917517:TBA917616 TKV917517:TKW917616 TUR917517:TUS917616 UEN917517:UEO917616 UOJ917517:UOK917616 UYF917517:UYG917616 VIB917517:VIC917616 VRX917517:VRY917616 WBT917517:WBU917616 WLP917517:WLQ917616 WVL917517:WVM917616 D983053:E983152 IZ983053:JA983152 SV983053:SW983152 ACR983053:ACS983152 AMN983053:AMO983152 AWJ983053:AWK983152 BGF983053:BGG983152 BQB983053:BQC983152 BZX983053:BZY983152 CJT983053:CJU983152 CTP983053:CTQ983152 DDL983053:DDM983152 DNH983053:DNI983152 DXD983053:DXE983152 EGZ983053:EHA983152 EQV983053:EQW983152 FAR983053:FAS983152 FKN983053:FKO983152 FUJ983053:FUK983152 GEF983053:GEG983152 GOB983053:GOC983152 GXX983053:GXY983152 HHT983053:HHU983152 HRP983053:HRQ983152 IBL983053:IBM983152 ILH983053:ILI983152 IVD983053:IVE983152 JEZ983053:JFA983152 JOV983053:JOW983152 JYR983053:JYS983152 KIN983053:KIO983152 KSJ983053:KSK983152 LCF983053:LCG983152 LMB983053:LMC983152 LVX983053:LVY983152 MFT983053:MFU983152 MPP983053:MPQ983152 MZL983053:MZM983152 NJH983053:NJI983152 NTD983053:NTE983152 OCZ983053:ODA983152 OMV983053:OMW983152 OWR983053:OWS983152 PGN983053:PGO983152 PQJ983053:PQK983152 QAF983053:QAG983152 QKB983053:QKC983152 QTX983053:QTY983152 RDT983053:RDU983152 RNP983053:RNQ983152 RXL983053:RXM983152 SHH983053:SHI983152 SRD983053:SRE983152 TAZ983053:TBA983152 TKV983053:TKW983152 TUR983053:TUS983152 UEN983053:UEO983152 UOJ983053:UOK983152 UYF983053:UYG983152 VIB983053:VIC983152 VRX983053:VRY983152 WBT983053:WBU983152 WLP983053:WLQ983152 WVL983053:WVM983152" xr:uid="{00000000-0002-0000-0400-000000000000}"/>
  </dataValidations>
  <printOptions horizontalCentered="1" verticalCentered="1"/>
  <pageMargins left="0.19685039370078741" right="0.19685039370078741" top="0.19685039370078741" bottom="0.19685039370078741" header="0.31496062992125984" footer="0.31496062992125984"/>
  <pageSetup scale="40" orientation="landscape" r:id="rId1"/>
  <rowBreaks count="9" manualBreakCount="9">
    <brk id="22" max="14" man="1"/>
    <brk id="32" max="16383" man="1"/>
    <brk id="42" max="16383" man="1"/>
    <brk id="52" max="16383" man="1"/>
    <brk id="62" max="16383" man="1"/>
    <brk id="72" max="16383" man="1"/>
    <brk id="82" max="16383" man="1"/>
    <brk id="92" max="16383" man="1"/>
    <brk id="102"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HP</dc:creator>
  <cp:keywords/>
  <dc:description/>
  <cp:lastModifiedBy/>
  <cp:revision/>
  <dcterms:created xsi:type="dcterms:W3CDTF">2018-08-14T14:26:10Z</dcterms:created>
  <dcterms:modified xsi:type="dcterms:W3CDTF">2025-12-04T16:51:18Z</dcterms:modified>
  <cp:category/>
  <cp:contentStatus/>
</cp:coreProperties>
</file>