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deadgo-my.sharepoint.com/personal/mlromero_idea_gob_mx/Documents/PROGRAMACIÓN 2025/MIR RAMO 33 2025/4o. TRIMESTRE 2025/"/>
    </mc:Choice>
  </mc:AlternateContent>
  <xr:revisionPtr revIDLastSave="9" documentId="8_{10C5E2AC-EAA2-4638-B474-6405ADB378A0}" xr6:coauthVersionLast="47" xr6:coauthVersionMax="47" xr10:uidLastSave="{C337517A-F4D0-4594-B17A-09B89BCCA7E3}"/>
  <bookViews>
    <workbookView xWindow="-120" yWindow="-120" windowWidth="38640" windowHeight="15840" firstSheet="1" activeTab="1" xr2:uid="{00000000-000D-0000-FFFF-FFFF00000000}"/>
  </bookViews>
  <sheets>
    <sheet name="Datos" sheetId="4" state="hidden" r:id="rId1"/>
    <sheet name="Seg. MIR 33 2025" sheetId="5" r:id="rId2"/>
  </sheets>
  <definedNames>
    <definedName name="Export" hidden="1">{"'Hoja1'!$A$1:$I$70"}</definedName>
    <definedName name="HTML_CodePage" hidden="1">1252</definedName>
    <definedName name="HTML_Control" hidden="1">{"'Hoja1'!$A$1:$I$70"}</definedName>
    <definedName name="HTML_Description" hidden="1">""</definedName>
    <definedName name="HTML_Email" hidden="1">""</definedName>
    <definedName name="HTML_Header" hidden="1">"Hoja1"</definedName>
    <definedName name="HTML_LastUpdate" hidden="1">"27/12/2000"</definedName>
    <definedName name="HTML_LineAfter" hidden="1">FALSE</definedName>
    <definedName name="HTML_LineBefore" hidden="1">FALSE</definedName>
    <definedName name="HTML_Name" hidden="1">"win98"</definedName>
    <definedName name="HTML_OBDlg2" hidden="1">TRUE</definedName>
    <definedName name="HTML_OBDlg4" hidden="1">TRUE</definedName>
    <definedName name="HTML_OS" hidden="1">0</definedName>
    <definedName name="HTML_PathFile" hidden="1">"C:\Mis documentos\HTML.htm"</definedName>
    <definedName name="HTML_Title" hidden="1">"CALENDARIO 2001"</definedName>
    <definedName name="indicadores" hidden="1">{"'Hoja1'!$A$1:$I$70"}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X37" i="5" l="1"/>
  <c r="CC32" i="5"/>
  <c r="BG37" i="5" l="1"/>
  <c r="BL32" i="5"/>
  <c r="BL31" i="5"/>
  <c r="AE36" i="5"/>
  <c r="AF36" i="5" s="1"/>
  <c r="AD36" i="5"/>
  <c r="AC36" i="5"/>
  <c r="AB36" i="5"/>
  <c r="AA36" i="5"/>
  <c r="Z36" i="5"/>
  <c r="Y36" i="5"/>
  <c r="AE35" i="5"/>
  <c r="AF35" i="5" s="1"/>
  <c r="AD35" i="5"/>
  <c r="AC35" i="5"/>
  <c r="AB35" i="5"/>
  <c r="AA35" i="5"/>
  <c r="Z35" i="5"/>
  <c r="Y35" i="5"/>
  <c r="AE34" i="5"/>
  <c r="AF34" i="5" s="1"/>
  <c r="AD34" i="5"/>
  <c r="AC34" i="5"/>
  <c r="AB34" i="5"/>
  <c r="AA34" i="5"/>
  <c r="Z34" i="5"/>
  <c r="Y34" i="5"/>
  <c r="AE33" i="5"/>
  <c r="AF33" i="5" s="1"/>
  <c r="AD33" i="5"/>
  <c r="AC33" i="5"/>
  <c r="AB33" i="5"/>
  <c r="AA33" i="5"/>
  <c r="Z33" i="5"/>
  <c r="Y33" i="5"/>
  <c r="AF32" i="5"/>
  <c r="CA32" i="5" s="1"/>
  <c r="AE32" i="5"/>
  <c r="AD32" i="5"/>
  <c r="AV32" i="5" s="1"/>
  <c r="AC32" i="5"/>
  <c r="AB32" i="5"/>
  <c r="AA32" i="5"/>
  <c r="Z32" i="5"/>
  <c r="Y32" i="5"/>
  <c r="AF31" i="5"/>
  <c r="AE31" i="5"/>
  <c r="AD31" i="5"/>
  <c r="AC31" i="5"/>
  <c r="AB31" i="5"/>
  <c r="AA31" i="5"/>
  <c r="Z31" i="5"/>
  <c r="AV31" i="5" s="1"/>
  <c r="Y31" i="5"/>
  <c r="AF30" i="5"/>
  <c r="AE30" i="5"/>
  <c r="AD30" i="5"/>
  <c r="AC30" i="5"/>
  <c r="AB30" i="5"/>
  <c r="AA30" i="5"/>
  <c r="Z30" i="5"/>
  <c r="Y30" i="5"/>
  <c r="AF29" i="5"/>
  <c r="AE29" i="5"/>
  <c r="AD29" i="5"/>
  <c r="AC29" i="5"/>
  <c r="AB29" i="5"/>
  <c r="AA29" i="5"/>
  <c r="Z29" i="5"/>
  <c r="Y29" i="5"/>
  <c r="AF28" i="5"/>
  <c r="AE28" i="5"/>
  <c r="AD28" i="5"/>
  <c r="AC28" i="5"/>
  <c r="AB28" i="5"/>
  <c r="AA28" i="5"/>
  <c r="Z28" i="5"/>
  <c r="Y28" i="5"/>
  <c r="AF27" i="5"/>
  <c r="AE27" i="5"/>
  <c r="AD27" i="5"/>
  <c r="AC27" i="5"/>
  <c r="AB27" i="5"/>
  <c r="AA27" i="5"/>
  <c r="Z27" i="5"/>
  <c r="Y27" i="5"/>
  <c r="AF26" i="5"/>
  <c r="AE26" i="5"/>
  <c r="AD26" i="5"/>
  <c r="AC26" i="5"/>
  <c r="AB26" i="5"/>
  <c r="AA26" i="5"/>
  <c r="Z26" i="5"/>
  <c r="Y26" i="5"/>
  <c r="AE25" i="5"/>
  <c r="AF25" i="5" s="1"/>
  <c r="AD25" i="5"/>
  <c r="AC25" i="5"/>
  <c r="AB25" i="5"/>
  <c r="AA25" i="5"/>
  <c r="Z25" i="5"/>
  <c r="Y25" i="5"/>
  <c r="AF24" i="5"/>
  <c r="AE24" i="5"/>
  <c r="AD24" i="5"/>
  <c r="AC24" i="5"/>
  <c r="AB24" i="5"/>
  <c r="AA24" i="5"/>
  <c r="Z24" i="5"/>
  <c r="Y24" i="5"/>
  <c r="AE23" i="5"/>
  <c r="AF23" i="5" s="1"/>
  <c r="AD23" i="5"/>
  <c r="AC23" i="5"/>
  <c r="AB23" i="5"/>
  <c r="AA23" i="5"/>
  <c r="Z23" i="5"/>
  <c r="Y23" i="5"/>
  <c r="AC22" i="5"/>
  <c r="Y22" i="5"/>
  <c r="AE21" i="5"/>
  <c r="AF21" i="5" s="1"/>
  <c r="AD21" i="5"/>
  <c r="AC21" i="5"/>
  <c r="AB21" i="5"/>
  <c r="AA21" i="5"/>
  <c r="Z21" i="5"/>
  <c r="Y21" i="5"/>
  <c r="AF20" i="5"/>
  <c r="AB20" i="5"/>
  <c r="AF19" i="5"/>
  <c r="AB19" i="5"/>
  <c r="AF18" i="5"/>
  <c r="AB18" i="5"/>
  <c r="AF17" i="5"/>
  <c r="AB17" i="5"/>
  <c r="AF16" i="5"/>
  <c r="AB16" i="5"/>
  <c r="AF15" i="5"/>
  <c r="AB15" i="5"/>
  <c r="AF14" i="5"/>
  <c r="AB14" i="5"/>
  <c r="AF13" i="5"/>
  <c r="AB13" i="5"/>
  <c r="AS37" i="5"/>
  <c r="U23" i="5"/>
  <c r="AX31" i="5"/>
  <c r="CC31" i="5" s="1"/>
  <c r="CD31" i="5" s="1"/>
  <c r="AX32" i="5"/>
  <c r="W35" i="5"/>
  <c r="U35" i="5"/>
  <c r="S35" i="5"/>
  <c r="Q35" i="5"/>
  <c r="W33" i="5"/>
  <c r="U33" i="5"/>
  <c r="S33" i="5"/>
  <c r="Q33" i="5"/>
  <c r="W31" i="5"/>
  <c r="U31" i="5"/>
  <c r="S31" i="5"/>
  <c r="Q31" i="5"/>
  <c r="W29" i="5"/>
  <c r="U29" i="5"/>
  <c r="S29" i="5"/>
  <c r="Q29" i="5"/>
  <c r="W27" i="5"/>
  <c r="U27" i="5"/>
  <c r="S27" i="5"/>
  <c r="Q27" i="5"/>
  <c r="W25" i="5"/>
  <c r="U25" i="5"/>
  <c r="S25" i="5"/>
  <c r="Q25" i="5"/>
  <c r="W23" i="5"/>
  <c r="S23" i="5"/>
  <c r="Q23" i="5"/>
  <c r="R22" i="5"/>
  <c r="S21" i="5" s="1"/>
  <c r="W21" i="5"/>
  <c r="U21" i="5"/>
  <c r="Q21" i="5"/>
  <c r="W19" i="5"/>
  <c r="W17" i="5"/>
  <c r="W15" i="5"/>
  <c r="W13" i="5"/>
  <c r="AW31" i="5" l="1"/>
  <c r="AY31" i="5"/>
  <c r="CA31" i="5"/>
  <c r="CB31" i="5" s="1"/>
  <c r="CE31" i="5" s="1"/>
  <c r="AI37" i="5"/>
  <c r="N22" i="5"/>
  <c r="J22" i="5"/>
  <c r="AV30" i="5"/>
  <c r="AV29" i="5"/>
  <c r="AG36" i="5"/>
  <c r="AG35" i="5"/>
  <c r="AG34" i="5"/>
  <c r="AG33" i="5"/>
  <c r="AG32" i="5"/>
  <c r="AG31" i="5"/>
  <c r="AG30" i="5"/>
  <c r="AG29" i="5"/>
  <c r="AG28" i="5"/>
  <c r="AG27" i="5"/>
  <c r="AG26" i="5"/>
  <c r="AG25" i="5"/>
  <c r="AG24" i="5"/>
  <c r="AG23" i="5"/>
  <c r="AZ31" i="5" l="1"/>
  <c r="AG37" i="5"/>
  <c r="AE22" i="5"/>
  <c r="AF22" i="5" s="1"/>
  <c r="AD22" i="5"/>
  <c r="AB22" i="5"/>
  <c r="AA22" i="5"/>
  <c r="Z22" i="5"/>
  <c r="CA14" i="5"/>
  <c r="CA15" i="5"/>
  <c r="CA16" i="5"/>
  <c r="CA17" i="5"/>
  <c r="CA18" i="5"/>
  <c r="CA19" i="5"/>
  <c r="CA20" i="5"/>
  <c r="CA13" i="5"/>
  <c r="BV15" i="5"/>
  <c r="BV16" i="5"/>
  <c r="BV17" i="5"/>
  <c r="BV18" i="5"/>
  <c r="BV19" i="5"/>
  <c r="BV20" i="5"/>
  <c r="BV14" i="5"/>
  <c r="O35" i="5"/>
  <c r="M35" i="5"/>
  <c r="K35" i="5"/>
  <c r="I35" i="5"/>
  <c r="O33" i="5"/>
  <c r="M33" i="5"/>
  <c r="K33" i="5"/>
  <c r="I33" i="5"/>
  <c r="O31" i="5"/>
  <c r="M31" i="5"/>
  <c r="K31" i="5"/>
  <c r="I31" i="5"/>
  <c r="O29" i="5"/>
  <c r="M29" i="5"/>
  <c r="K29" i="5"/>
  <c r="I29" i="5"/>
  <c r="O27" i="5"/>
  <c r="M27" i="5"/>
  <c r="K27" i="5"/>
  <c r="I27" i="5"/>
  <c r="O25" i="5"/>
  <c r="M25" i="5"/>
  <c r="K25" i="5"/>
  <c r="I25" i="5"/>
  <c r="O23" i="5"/>
  <c r="M23" i="5"/>
  <c r="K23" i="5"/>
  <c r="I23" i="5"/>
  <c r="AC37" i="5" l="1"/>
  <c r="BJ32" i="5" l="1"/>
  <c r="BL29" i="5"/>
  <c r="BL27" i="5"/>
  <c r="BL26" i="5"/>
  <c r="BL24" i="5"/>
  <c r="BL30" i="5"/>
  <c r="BL28" i="5"/>
  <c r="BH35" i="5"/>
  <c r="AX21" i="5"/>
  <c r="BL21" i="5" s="1"/>
  <c r="AX22" i="5"/>
  <c r="AX23" i="5"/>
  <c r="BL23" i="5" s="1"/>
  <c r="AX24" i="5"/>
  <c r="AX25" i="5"/>
  <c r="BL25" i="5" s="1"/>
  <c r="AX26" i="5"/>
  <c r="AY25" i="5" s="1"/>
  <c r="AX27" i="5"/>
  <c r="AX28" i="5"/>
  <c r="AX29" i="5"/>
  <c r="AX30" i="5"/>
  <c r="AX33" i="5"/>
  <c r="AX34" i="5"/>
  <c r="AX35" i="5"/>
  <c r="BL35" i="5" s="1"/>
  <c r="AX36" i="5"/>
  <c r="AV28" i="5"/>
  <c r="AV26" i="5"/>
  <c r="AV24" i="5"/>
  <c r="BL33" i="5" l="1"/>
  <c r="BL37" i="5" s="1"/>
  <c r="AX37" i="5"/>
  <c r="AY23" i="5"/>
  <c r="AY27" i="5"/>
  <c r="AY29" i="5"/>
  <c r="AY35" i="5"/>
  <c r="BL36" i="5"/>
  <c r="AY33" i="5"/>
  <c r="BL34" i="5"/>
  <c r="AY21" i="5"/>
  <c r="BL22" i="5"/>
  <c r="AV27" i="5"/>
  <c r="AW27" i="5" s="1"/>
  <c r="AV36" i="5"/>
  <c r="AV35" i="5"/>
  <c r="AV34" i="5"/>
  <c r="AV25" i="5"/>
  <c r="AW25" i="5" s="1"/>
  <c r="AV23" i="5"/>
  <c r="AW23" i="5" s="1"/>
  <c r="AV22" i="5"/>
  <c r="AV21" i="5"/>
  <c r="AQ21" i="5"/>
  <c r="AV33" i="5" l="1"/>
  <c r="AV37" i="5" s="1"/>
  <c r="AD37" i="5"/>
  <c r="AF37" i="5"/>
  <c r="AE37" i="5"/>
  <c r="BJ31" i="5"/>
  <c r="AW21" i="5"/>
  <c r="AW29" i="5"/>
  <c r="AW35" i="5"/>
  <c r="AW33" i="5" l="1"/>
  <c r="Y37" i="5"/>
  <c r="Z37" i="5"/>
  <c r="AA37" i="5"/>
  <c r="AB37" i="5"/>
  <c r="AJ29" i="5" l="1"/>
  <c r="AJ27" i="5"/>
  <c r="AG21" i="5"/>
  <c r="BV36" i="5" l="1"/>
  <c r="BV35" i="5"/>
  <c r="BV34" i="5"/>
  <c r="BV33" i="5"/>
  <c r="BV32" i="5"/>
  <c r="BV31" i="5"/>
  <c r="BV30" i="5"/>
  <c r="BV29" i="5"/>
  <c r="BV28" i="5"/>
  <c r="BV27" i="5"/>
  <c r="BV26" i="5"/>
  <c r="BV25" i="5"/>
  <c r="BV24" i="5"/>
  <c r="BV23" i="5"/>
  <c r="BV22" i="5"/>
  <c r="BV21" i="5"/>
  <c r="BV13" i="5"/>
  <c r="BE36" i="5"/>
  <c r="BE35" i="5"/>
  <c r="BE34" i="5"/>
  <c r="BE33" i="5"/>
  <c r="BE32" i="5"/>
  <c r="BE31" i="5"/>
  <c r="BE30" i="5"/>
  <c r="BE29" i="5"/>
  <c r="BE28" i="5"/>
  <c r="BE27" i="5"/>
  <c r="BE26" i="5"/>
  <c r="BE25" i="5"/>
  <c r="BE24" i="5"/>
  <c r="BE23" i="5"/>
  <c r="BE22" i="5"/>
  <c r="BE21" i="5"/>
  <c r="AQ36" i="5"/>
  <c r="AQ35" i="5"/>
  <c r="AQ34" i="5"/>
  <c r="AQ33" i="5"/>
  <c r="AQ32" i="5"/>
  <c r="AQ31" i="5"/>
  <c r="AQ30" i="5"/>
  <c r="AQ29" i="5"/>
  <c r="AQ28" i="5"/>
  <c r="AQ27" i="5"/>
  <c r="AQ26" i="5"/>
  <c r="AQ25" i="5"/>
  <c r="AQ24" i="5"/>
  <c r="AQ23" i="5"/>
  <c r="AQ22" i="5"/>
  <c r="AZ27" i="5" l="1"/>
  <c r="BY35" i="5"/>
  <c r="BW35" i="5"/>
  <c r="CC35" i="5"/>
  <c r="BF35" i="5"/>
  <c r="AT35" i="5"/>
  <c r="AR35" i="5"/>
  <c r="AJ35" i="5"/>
  <c r="CC34" i="5"/>
  <c r="BY33" i="5"/>
  <c r="BW33" i="5"/>
  <c r="BH33" i="5"/>
  <c r="BF33" i="5"/>
  <c r="AT33" i="5"/>
  <c r="AR33" i="5"/>
  <c r="AJ33" i="5"/>
  <c r="BY31" i="5"/>
  <c r="BW31" i="5"/>
  <c r="BM31" i="5"/>
  <c r="BH31" i="5"/>
  <c r="BF31" i="5"/>
  <c r="AT31" i="5"/>
  <c r="AR31" i="5"/>
  <c r="AJ31" i="5"/>
  <c r="CC30" i="5"/>
  <c r="CA30" i="5"/>
  <c r="CC29" i="5"/>
  <c r="BY29" i="5"/>
  <c r="BW29" i="5"/>
  <c r="BH29" i="5"/>
  <c r="BF29" i="5"/>
  <c r="AT29" i="5"/>
  <c r="AR29" i="5"/>
  <c r="CA29" i="5"/>
  <c r="CC28" i="5"/>
  <c r="CA28" i="5"/>
  <c r="BJ28" i="5"/>
  <c r="CC27" i="5"/>
  <c r="CA27" i="5"/>
  <c r="BY27" i="5"/>
  <c r="BW27" i="5"/>
  <c r="BJ27" i="5"/>
  <c r="BH27" i="5"/>
  <c r="BF27" i="5"/>
  <c r="AT27" i="5"/>
  <c r="AR27" i="5"/>
  <c r="CC26" i="5"/>
  <c r="CA26" i="5"/>
  <c r="BJ26" i="5"/>
  <c r="BY25" i="5"/>
  <c r="BW25" i="5"/>
  <c r="BH25" i="5"/>
  <c r="BF25" i="5"/>
  <c r="CC25" i="5"/>
  <c r="AT25" i="5"/>
  <c r="AR25" i="5"/>
  <c r="AJ25" i="5"/>
  <c r="CC24" i="5"/>
  <c r="CA24" i="5"/>
  <c r="BJ24" i="5"/>
  <c r="BY23" i="5"/>
  <c r="BW23" i="5"/>
  <c r="BH23" i="5"/>
  <c r="BF23" i="5"/>
  <c r="AT23" i="5"/>
  <c r="AR23" i="5"/>
  <c r="AJ23" i="5"/>
  <c r="CC22" i="5"/>
  <c r="AG22" i="5"/>
  <c r="AH21" i="5" s="1"/>
  <c r="BY21" i="5"/>
  <c r="BW21" i="5"/>
  <c r="BH21" i="5"/>
  <c r="BF21" i="5"/>
  <c r="AT21" i="5"/>
  <c r="AR21" i="5"/>
  <c r="AJ21" i="5"/>
  <c r="O21" i="5"/>
  <c r="M21" i="5"/>
  <c r="K21" i="5"/>
  <c r="I21" i="5"/>
  <c r="CC20" i="5"/>
  <c r="CC19" i="5"/>
  <c r="BY19" i="5"/>
  <c r="BW19" i="5"/>
  <c r="O19" i="5"/>
  <c r="CC18" i="5"/>
  <c r="CC17" i="5"/>
  <c r="BY17" i="5"/>
  <c r="BW17" i="5"/>
  <c r="O17" i="5"/>
  <c r="CC16" i="5"/>
  <c r="CC15" i="5"/>
  <c r="BY15" i="5"/>
  <c r="BW15" i="5"/>
  <c r="O15" i="5"/>
  <c r="CC14" i="5"/>
  <c r="CC13" i="5"/>
  <c r="BY13" i="5"/>
  <c r="BW13" i="5"/>
  <c r="O13" i="5"/>
  <c r="CD15" i="5" l="1"/>
  <c r="CD27" i="5"/>
  <c r="CB27" i="5"/>
  <c r="CE27" i="5" s="1"/>
  <c r="AH29" i="5"/>
  <c r="AK29" i="5" s="1"/>
  <c r="CD25" i="5"/>
  <c r="BI31" i="5"/>
  <c r="BK31" i="5"/>
  <c r="BN31" i="5" s="1"/>
  <c r="AH23" i="5"/>
  <c r="AK23" i="5" s="1"/>
  <c r="AH27" i="5"/>
  <c r="AK27" i="5" s="1"/>
  <c r="AH25" i="5"/>
  <c r="AK25" i="5" s="1"/>
  <c r="CB15" i="5"/>
  <c r="BK27" i="5"/>
  <c r="BZ17" i="5"/>
  <c r="AZ23" i="5"/>
  <c r="BJ23" i="5"/>
  <c r="BK23" i="5" s="1"/>
  <c r="AU25" i="5"/>
  <c r="AU29" i="5"/>
  <c r="BI23" i="5"/>
  <c r="BM27" i="5"/>
  <c r="BZ35" i="5"/>
  <c r="BZ21" i="5"/>
  <c r="AZ25" i="5"/>
  <c r="BJ29" i="5"/>
  <c r="AH31" i="5"/>
  <c r="AK31" i="5" s="1"/>
  <c r="AH33" i="5"/>
  <c r="AK33" i="5" s="1"/>
  <c r="BJ30" i="5"/>
  <c r="AH35" i="5"/>
  <c r="AK35" i="5" s="1"/>
  <c r="AZ33" i="5"/>
  <c r="CA36" i="5"/>
  <c r="AZ35" i="5"/>
  <c r="BZ27" i="5"/>
  <c r="BZ15" i="5"/>
  <c r="BZ29" i="5"/>
  <c r="BZ31" i="5"/>
  <c r="CB17" i="5"/>
  <c r="BZ33" i="5"/>
  <c r="CB19" i="5"/>
  <c r="BZ23" i="5"/>
  <c r="BZ25" i="5"/>
  <c r="BZ19" i="5"/>
  <c r="CB13" i="5"/>
  <c r="BZ13" i="5"/>
  <c r="BI35" i="5"/>
  <c r="BI25" i="5"/>
  <c r="BI33" i="5"/>
  <c r="BI29" i="5"/>
  <c r="BI27" i="5"/>
  <c r="BI21" i="5"/>
  <c r="CD17" i="5"/>
  <c r="CD19" i="5"/>
  <c r="CD13" i="5"/>
  <c r="CD29" i="5"/>
  <c r="BJ34" i="5"/>
  <c r="BJ22" i="5"/>
  <c r="CA22" i="5"/>
  <c r="BJ25" i="5"/>
  <c r="BK25" i="5" s="1"/>
  <c r="CA25" i="5"/>
  <c r="CB25" i="5" s="1"/>
  <c r="CB29" i="5"/>
  <c r="BJ21" i="5"/>
  <c r="CA21" i="5"/>
  <c r="AK21" i="5"/>
  <c r="AU21" i="5"/>
  <c r="AU31" i="5"/>
  <c r="AU33" i="5"/>
  <c r="AU27" i="5"/>
  <c r="AU23" i="5"/>
  <c r="BM29" i="5"/>
  <c r="BM21" i="5"/>
  <c r="CC21" i="5"/>
  <c r="CD21" i="5" s="1"/>
  <c r="BM35" i="5"/>
  <c r="CC36" i="5"/>
  <c r="CD35" i="5" s="1"/>
  <c r="CC33" i="5"/>
  <c r="CC37" i="5" s="1"/>
  <c r="BM33" i="5"/>
  <c r="BM25" i="5"/>
  <c r="CE25" i="5" l="1"/>
  <c r="CE15" i="5"/>
  <c r="BN27" i="5"/>
  <c r="CE29" i="5"/>
  <c r="AZ21" i="5"/>
  <c r="CA23" i="5"/>
  <c r="CB23" i="5" s="1"/>
  <c r="BJ36" i="5"/>
  <c r="CE17" i="5"/>
  <c r="CE19" i="5"/>
  <c r="BK29" i="5"/>
  <c r="BN29" i="5" s="1"/>
  <c r="BN25" i="5"/>
  <c r="CA35" i="5"/>
  <c r="CB35" i="5" s="1"/>
  <c r="CE35" i="5" s="1"/>
  <c r="BJ35" i="5"/>
  <c r="AZ29" i="5"/>
  <c r="CE13" i="5"/>
  <c r="CA34" i="5"/>
  <c r="CB21" i="5"/>
  <c r="CE21" i="5" s="1"/>
  <c r="BJ33" i="5"/>
  <c r="BK21" i="5"/>
  <c r="BN21" i="5" s="1"/>
  <c r="CC23" i="5"/>
  <c r="CD23" i="5" s="1"/>
  <c r="BM23" i="5"/>
  <c r="BN23" i="5" s="1"/>
  <c r="CD33" i="5"/>
  <c r="BJ37" i="5" l="1"/>
  <c r="CE23" i="5"/>
  <c r="BK35" i="5"/>
  <c r="BN35" i="5" s="1"/>
  <c r="CA33" i="5"/>
  <c r="CA37" i="5" s="1"/>
  <c r="BK33" i="5"/>
  <c r="BN33" i="5" s="1"/>
  <c r="CB33" i="5" l="1"/>
  <c r="CE33" i="5" s="1"/>
</calcChain>
</file>

<file path=xl/sharedStrings.xml><?xml version="1.0" encoding="utf-8"?>
<sst xmlns="http://schemas.openxmlformats.org/spreadsheetml/2006/main" count="365" uniqueCount="166">
  <si>
    <t>SELECCIONAR ENTIDAD</t>
  </si>
  <si>
    <t xml:space="preserve">  Aguascalientes </t>
  </si>
  <si>
    <t xml:space="preserve">  Baja California </t>
  </si>
  <si>
    <t xml:space="preserve">  Baja California Sur </t>
  </si>
  <si>
    <t xml:space="preserve">  Campeche </t>
  </si>
  <si>
    <t xml:space="preserve">  Coahuila </t>
  </si>
  <si>
    <t xml:space="preserve">  Colima </t>
  </si>
  <si>
    <t xml:space="preserve">  Chiapas </t>
  </si>
  <si>
    <t xml:space="preserve">  Chihuahua </t>
  </si>
  <si>
    <t>Ciudad de México</t>
  </si>
  <si>
    <t xml:space="preserve">  Durango </t>
  </si>
  <si>
    <t xml:space="preserve">  Guanajuato </t>
  </si>
  <si>
    <t xml:space="preserve">  Guerrero</t>
  </si>
  <si>
    <t xml:space="preserve">  Hidalgo </t>
  </si>
  <si>
    <t xml:space="preserve">  Jalisco </t>
  </si>
  <si>
    <t xml:space="preserve">  México </t>
  </si>
  <si>
    <t xml:space="preserve">  Michoacán </t>
  </si>
  <si>
    <t xml:space="preserve">  Morelos </t>
  </si>
  <si>
    <t xml:space="preserve">  Nayarit </t>
  </si>
  <si>
    <t xml:space="preserve">  Nuevo León </t>
  </si>
  <si>
    <t xml:space="preserve">  Oaxaca </t>
  </si>
  <si>
    <t xml:space="preserve">  Puebla </t>
  </si>
  <si>
    <t xml:space="preserve">  Querétaro </t>
  </si>
  <si>
    <t xml:space="preserve">  Quintana Roo </t>
  </si>
  <si>
    <t xml:space="preserve">  San Luís Potosí </t>
  </si>
  <si>
    <t xml:space="preserve">  Sinaloa </t>
  </si>
  <si>
    <t xml:space="preserve">  Sonora </t>
  </si>
  <si>
    <t xml:space="preserve">  Tabasco </t>
  </si>
  <si>
    <t xml:space="preserve">  Tamaulipas </t>
  </si>
  <si>
    <t xml:space="preserve">  Tlaxcala </t>
  </si>
  <si>
    <t xml:space="preserve">  Veracruz </t>
  </si>
  <si>
    <t xml:space="preserve">  Yucatán </t>
  </si>
  <si>
    <t xml:space="preserve">  Zacatecas </t>
  </si>
  <si>
    <t>MATRIZ DE INDICADORES PARA RESULTADOS (MIR) 33 2025</t>
  </si>
  <si>
    <t>LAS METAS ACUMULADAS SE CARGAN 
EN SRFT</t>
  </si>
  <si>
    <t>Nombre del estado: DURANGO</t>
  </si>
  <si>
    <t>DURANGO</t>
  </si>
  <si>
    <t>En caso de realizar ajuste de meta, favor de modificar la meta (marcada de azul) y agregar justificación breve</t>
  </si>
  <si>
    <t>NO SE PUEDE ESCRIBIR
"Recuerde que todo esta vinculado"</t>
  </si>
  <si>
    <t>Se reporta en el SRFT</t>
  </si>
  <si>
    <t>Reportar Causas y Efectos</t>
  </si>
  <si>
    <t>Agregar observaciones en caso de requerir</t>
  </si>
  <si>
    <t>Nivel</t>
  </si>
  <si>
    <t>No.</t>
  </si>
  <si>
    <t>Indicador</t>
  </si>
  <si>
    <t>Método de cálculo</t>
  </si>
  <si>
    <t>Variables</t>
  </si>
  <si>
    <t>Periodicidad</t>
  </si>
  <si>
    <t>Especificación</t>
  </si>
  <si>
    <t xml:space="preserve"> TRIMESTRAL</t>
  </si>
  <si>
    <t xml:space="preserve"> ACUMULADO</t>
  </si>
  <si>
    <t>1er trimestre</t>
  </si>
  <si>
    <t>2do trimestre</t>
  </si>
  <si>
    <t>3er trimestre</t>
  </si>
  <si>
    <t>4to trimestre</t>
  </si>
  <si>
    <t>PROGRAMACIÓN DE METAS</t>
  </si>
  <si>
    <t>AJUSTE DE METAS</t>
  </si>
  <si>
    <t>JUSTIFICACIÓN</t>
  </si>
  <si>
    <t>Trimestral</t>
  </si>
  <si>
    <t>Acumulado</t>
  </si>
  <si>
    <t>Causas</t>
  </si>
  <si>
    <t>Efecto</t>
  </si>
  <si>
    <t>OBVS META</t>
  </si>
  <si>
    <t>OBVS LOGRO</t>
  </si>
  <si>
    <t>EVIDENCIA CARGADA</t>
  </si>
  <si>
    <t>Observaciones del Estado</t>
  </si>
  <si>
    <t>1er 
trim</t>
  </si>
  <si>
    <t>%</t>
  </si>
  <si>
    <t>2do 
trim</t>
  </si>
  <si>
    <t>3er 
trim</t>
  </si>
  <si>
    <t>4to 
trim</t>
  </si>
  <si>
    <t>Meta</t>
  </si>
  <si>
    <t>Logro</t>
  </si>
  <si>
    <t>Avance</t>
  </si>
  <si>
    <t>FIN</t>
  </si>
  <si>
    <t>Tasa de variación anual de la población de 15 años o más en situación de rezago educativo.</t>
  </si>
  <si>
    <t>((Población de 15 años o más en situación de rezago educativo en t / Población de 15 años o más en situación de rezago educativo en t - 1)-1)*100</t>
  </si>
  <si>
    <t>Población de 15 años o más en situación de rezago educativo en el periodo t</t>
  </si>
  <si>
    <t>Anual</t>
  </si>
  <si>
    <r>
      <t xml:space="preserve">Año  </t>
    </r>
    <r>
      <rPr>
        <b/>
        <sz val="50"/>
        <color theme="1"/>
        <rFont val="Noto Sans"/>
        <family val="2"/>
        <charset val="1"/>
      </rPr>
      <t>2025</t>
    </r>
  </si>
  <si>
    <t>Sin modificación</t>
  </si>
  <si>
    <t>VALIDADO</t>
  </si>
  <si>
    <t>Población de 15 años o más en situación de rezago educativo en el periodo t - 1)-1</t>
  </si>
  <si>
    <r>
      <t>Año</t>
    </r>
    <r>
      <rPr>
        <b/>
        <sz val="50"/>
        <color theme="1"/>
        <rFont val="Noto Sans"/>
        <family val="2"/>
        <charset val="1"/>
      </rPr>
      <t xml:space="preserve"> 2024</t>
    </r>
  </si>
  <si>
    <t>PROPÓSITO</t>
  </si>
  <si>
    <t>Porcentaje de población analfabeta de 15 años y más en situación de rezago educativo que concluye el nivel inicial.</t>
  </si>
  <si>
    <t>(Población analfabeta de 15 años y más que concluyó el nivel inicial en t / Población de 15 años y más analfabeta en t-1 ) * 100)</t>
  </si>
  <si>
    <t>Población analfabeta de 15 años y más que concluyó el nivel inicial en el periodo t</t>
  </si>
  <si>
    <t>Población de 15 años y más analfabeta en el periodo t-1</t>
  </si>
  <si>
    <r>
      <t xml:space="preserve">Se considera la información del rezago educativo </t>
    </r>
    <r>
      <rPr>
        <b/>
        <sz val="50"/>
        <color theme="1"/>
        <rFont val="Noto Sans"/>
        <family val="2"/>
        <charset val="1"/>
      </rPr>
      <t>2024</t>
    </r>
  </si>
  <si>
    <t>Porcentaje de población de 15 años y más sin primaria que concluye el nivel de primaria.</t>
  </si>
  <si>
    <t>(Población de 15 años y más que concluyó el nivel Primaria en t / Población de 15 años y más Sin Primaria en t-1)*100</t>
  </si>
  <si>
    <t>Población de 15 años y más que concluyó el nivel primaria en el periodo t</t>
  </si>
  <si>
    <t>Población de 15 años y más sin primaria en el periodo t-1</t>
  </si>
  <si>
    <t>Porcentaje de población de 15 años y más sin secundaria que concluye el nivel de secundaria.</t>
  </si>
  <si>
    <t>(Población de 15 años y más que concluyó el nivel Secundaria en t / Población de 15 años y más Sin Secundaria en t-1 ) X 100</t>
  </si>
  <si>
    <t>Población de 15 años y más que concluyó el nivel secundaria en el periodo t</t>
  </si>
  <si>
    <t>Población de 15 años y más sin secundaria en el periodo t-1</t>
  </si>
  <si>
    <t>COMPONENTE</t>
  </si>
  <si>
    <t>Porcentajes de educandos/as que concluyen niveles intermedio y avanzado del modelo educativo vinculados a Plazas Comunitarias de atención educativa y servicios integrales.</t>
  </si>
  <si>
    <t>((Educandos/as que concluyen nivel intermedio y avanzado del MEVyT y están vinculados a plazas comunitarias de atención educativa y servicios integrales en el periodo t)/Total educandos/as que concluyen algún nivel del MEVyT en el periodo t)*100</t>
  </si>
  <si>
    <t>Educandos/as que concluyen nivel intermedio y avanzado del modelo educativo y están vinculados a plazas comunitarias de atención educativa y servicios integrales en el periodo t</t>
  </si>
  <si>
    <t>UCN´S nivel intermedio y avanzado y estan vinculados a PC de atención educativa y servicios integrales</t>
  </si>
  <si>
    <t>Equipamiento de las plazas comunitarias, capacitación de los PVS en el SAEL para la aplicación de exámenes en línea, falta de conectividad  a internet</t>
  </si>
  <si>
    <t>Aplicación de exámenes en línea y vinculación de los educandos.</t>
  </si>
  <si>
    <t>VALIDADO CON INFO ESTADO</t>
  </si>
  <si>
    <t>Equipamiento de las plazas comunitarias, capacitación de los PVS en el SAEL para la aplicación de exámenes en línea.</t>
  </si>
  <si>
    <t>Total educandos/as que concluyen algún nivel del modelo educativo en el periodo t</t>
  </si>
  <si>
    <t>Se considera únicamente nivel Intermedio y avanzado</t>
  </si>
  <si>
    <t>Porcentaje de educandos/as que concluyen nivel educativo del grupo de atención prioritaria en el modelo educativo.</t>
  </si>
  <si>
    <t>((Total de educandos/as que concluyen nivel en la vertiente Jóvenes 10-14 en Primaria + Total de educandos/as que concluyen nivel en la vertiente MEVyT para Ciegos o Débiles Visuales+ Total de educandos/as que concluyen nivel en la Población indígena MIB y MIBU en Inicial, Primaria y/o Secundaria en periodo t) /(Total de educandos/as atendidos en el MEVYT en vertiente Jóvenes 10-14 en Primaria+ Total de educandos/as atendidos en el nivel en la vertiente MEVyT para Ciegos o Débiles Visuales+Total de educandos/as atendidos en la Población indígena MIB y MIBU en inicial, Primaria y/o Secundaria en periodo t)) x 100</t>
  </si>
  <si>
    <t>Total de educandos/as que concluyen nivel en la vertiente para Ciegos o Débiles Visuales+ Total de educandos/as que concluyen nivel en la Población indígena en Inicial, Primaria y/o Secundaria en periodo t</t>
  </si>
  <si>
    <r>
      <rPr>
        <b/>
        <sz val="50"/>
        <color theme="1"/>
        <rFont val="Noto Sans"/>
        <family val="2"/>
        <charset val="1"/>
      </rPr>
      <t xml:space="preserve">UCN´S </t>
    </r>
    <r>
      <rPr>
        <sz val="50"/>
        <color theme="1"/>
        <rFont val="Noto Sans"/>
        <family val="2"/>
        <charset val="1"/>
      </rPr>
      <t xml:space="preserve">
Ciegos o Débiles Visuales</t>
    </r>
    <r>
      <rPr>
        <b/>
        <sz val="50"/>
        <color theme="1"/>
        <rFont val="Noto Sans"/>
        <family val="2"/>
        <charset val="1"/>
      </rPr>
      <t xml:space="preserve">+ </t>
    </r>
    <r>
      <rPr>
        <sz val="50"/>
        <color theme="1"/>
        <rFont val="Noto Sans"/>
        <family val="2"/>
        <charset val="1"/>
      </rPr>
      <t>Población indígena 
Inicial, Primaria y/o Secundaria</t>
    </r>
  </si>
  <si>
    <t>Sin educandos en atención en estos grupos de atención prioritaria.</t>
  </si>
  <si>
    <t>Debido a la baja atención, no se cuenta con resultados de conclusiones de nivel .</t>
  </si>
  <si>
    <t>No se cuenta con resultados de conclusiones de nivel .</t>
  </si>
  <si>
    <t>Poca atención en estos grupos de atención prioritaria.</t>
  </si>
  <si>
    <t>Total de educandos/as atendidos en el modelo educativo en la vertiente para Ciegos o Débiles Visuales+Total de educandos/as atendidos en la Población indígena en inicial, Primaria y/o Secundaria en periodo t)) x 100</t>
  </si>
  <si>
    <r>
      <rPr>
        <b/>
        <sz val="50"/>
        <color theme="1"/>
        <rFont val="Noto Sans"/>
        <family val="2"/>
        <charset val="1"/>
      </rPr>
      <t>ATENCIÓN</t>
    </r>
    <r>
      <rPr>
        <sz val="50"/>
        <color theme="1"/>
        <rFont val="Noto Sans"/>
        <family val="2"/>
        <charset val="1"/>
      </rPr>
      <t xml:space="preserve">
Ciegos o Débiles Visuales</t>
    </r>
    <r>
      <rPr>
        <b/>
        <sz val="50"/>
        <color theme="1"/>
        <rFont val="Noto Sans"/>
        <family val="2"/>
        <charset val="1"/>
      </rPr>
      <t>+</t>
    </r>
    <r>
      <rPr>
        <sz val="50"/>
        <color theme="1"/>
        <rFont val="Noto Sans"/>
        <family val="2"/>
        <charset val="1"/>
      </rPr>
      <t xml:space="preserve"> Población indígena 
Inicial, Primaria y/o Secundaria</t>
    </r>
  </si>
  <si>
    <t>Porcentaje de educandos/as hispanohablantes de 15 años y más que concluyen nivel en inicial y/o Primaria y/o Secundaria en el modelo educativo.</t>
  </si>
  <si>
    <t>((Educandos/as que concluyen nivel de inicial, Primaria y/o Secundaria con la vertiente Hispanohablante del Modelo Educación para la Vida y el Trabajo (MEVyT) en el periodo t )/ (Educandos/as atendidos en el nivel de inicial, Primaria y/o Secundaria con la vertiente Hispanohablante del Modelo Educación para la Vida y el Trabajo (MEVyT) en el periodo t))*100</t>
  </si>
  <si>
    <t>Educandos/as que concluyen nivel de inicial, Primaria y/o Secundaria con la vertiente Hispanohablante del modelo educativo en el periodo t</t>
  </si>
  <si>
    <r>
      <rPr>
        <b/>
        <sz val="50"/>
        <color theme="1"/>
        <rFont val="Noto Sans"/>
        <family val="2"/>
        <charset val="1"/>
      </rPr>
      <t xml:space="preserve">UCN´S </t>
    </r>
    <r>
      <rPr>
        <sz val="50"/>
        <color theme="1"/>
        <rFont val="Noto Sans"/>
        <family val="2"/>
        <charset val="1"/>
      </rPr>
      <t xml:space="preserve">
Hispanohablate (todos los grupos, menos indígena)</t>
    </r>
  </si>
  <si>
    <t> </t>
  </si>
  <si>
    <t>Se incrementaron las conclusiones de nivel.</t>
  </si>
  <si>
    <t>Educandos/as atendidos en el nivel de inicial, Primaria y/o Secundaria con la vertiente Hispanohablante del modelo educativo en el periodo t</t>
  </si>
  <si>
    <r>
      <rPr>
        <b/>
        <sz val="50"/>
        <color theme="1"/>
        <rFont val="Noto Sans"/>
        <family val="2"/>
        <charset val="1"/>
      </rPr>
      <t>ATENCIÓN</t>
    </r>
    <r>
      <rPr>
        <sz val="50"/>
        <color theme="1"/>
        <rFont val="Noto Sans"/>
        <family val="2"/>
        <charset val="1"/>
      </rPr>
      <t xml:space="preserve">
Hispanohablate (todos los grupos, menos indígena)</t>
    </r>
  </si>
  <si>
    <t>ACTIVIDAD</t>
  </si>
  <si>
    <t>Porcentaje de personas educandas activas en la modalidad no escolarizada presencial en el trimestre.</t>
  </si>
  <si>
    <t>(Educandos/as activos en el MEVyT con algún módulo vinculado en el periodo t) / (Educandos/as activos en el MEVyT en el periodo t)</t>
  </si>
  <si>
    <t>Total de personas educandas activas en la modalidad no escolarizada presencial en el periodo t</t>
  </si>
  <si>
    <t>Personas educandas activas en la modalidad no escolarizada presencial (impresos y braille)</t>
  </si>
  <si>
    <t>Los educandos activos reciben su atención educativa presencial.</t>
  </si>
  <si>
    <t xml:space="preserve">Los educandos se inclinan por recibir su atención educativa con el acompañamiento de asesores mediante módulos impresos. </t>
  </si>
  <si>
    <t>Total de personas educandas activas en el periodo t</t>
  </si>
  <si>
    <t>Personas educandas activas</t>
  </si>
  <si>
    <t>Porcentaje de personas educandas activas en la modalidad no escolarizada a distancia en el trimestre.</t>
  </si>
  <si>
    <t>((Total de módulos en línea o digitales vinculados en el periodo t) / Total de módulos vinculados en el periodo t)*100</t>
  </si>
  <si>
    <t>Total de personas educandas activas en la modalidad no escolarizada a distancia en el periodo t</t>
  </si>
  <si>
    <t>Personas educandas activas en la modalidad no escolarizada a distancia 
MEVyT(portal, en línea y virtual "CD")
y PortalAprendeINEA</t>
  </si>
  <si>
    <t>Aún los educandos no se inclinan por las plataformas digitales para recibir su atención educativa.</t>
  </si>
  <si>
    <t>Baja incorporación en la Plataforma MEV AprendeINEA.</t>
  </si>
  <si>
    <t>Los educandos no se inclinan por las plataformas digitales para recibir su atención educativa.</t>
  </si>
  <si>
    <t>Porcentaje de asesores/as educativos/as con formación al cierre del trimestre.</t>
  </si>
  <si>
    <t>(Asesores/as con más de un año de permanencia con formación continua acumulados al cierre del periodo t / Asesores/as con más de un año de permanencia acumulados al cierre del periodo t)*100</t>
  </si>
  <si>
    <t>Asesores/as educativos/as con formación al cierre del periodo t</t>
  </si>
  <si>
    <t xml:space="preserve">Asesores/as educativos/as con formación al cierre del periodo t </t>
  </si>
  <si>
    <t>Se logró un gran avance en la formación de asesores con el impulso de la formación inicial.</t>
  </si>
  <si>
    <t>Los efectos son que los asesores recibieron formación que permite que desarrollen competencias y conocimientos básicos para atender a las personas jóvenes y adultas que estudian en el IDEA.</t>
  </si>
  <si>
    <t>Se logró un gran avance en la formación de asesores.</t>
  </si>
  <si>
    <t>Asesores/as educativos/as activos/as al cierre del periodo t</t>
  </si>
  <si>
    <t>Porcentaje de exámenes en línea aplicados del modelo educativo.</t>
  </si>
  <si>
    <t>Total de exámenes en línea del MEVyT aplicados en el periodo t / Total de exámenes del MEVyT aplicados en cualquier formato en el periodo t)*100</t>
  </si>
  <si>
    <t>Total de exámenes en línea del modelo educativo aplicados en el periodo t</t>
  </si>
  <si>
    <r>
      <t xml:space="preserve">Exámenes en </t>
    </r>
    <r>
      <rPr>
        <b/>
        <sz val="50"/>
        <color theme="1"/>
        <rFont val="Noto Sans"/>
        <family val="2"/>
        <charset val="1"/>
      </rPr>
      <t xml:space="preserve">linea </t>
    </r>
    <r>
      <rPr>
        <sz val="50"/>
        <color theme="1"/>
        <rFont val="Noto Sans"/>
        <family val="2"/>
        <charset val="1"/>
      </rPr>
      <t>aplicados</t>
    </r>
  </si>
  <si>
    <t>La continuidad en el mes de enero las Personas Voluntarias con Subsidio que apoyan en las tareas educativas.</t>
  </si>
  <si>
    <t>Se cumplió la meta de exámenes en línea aplicados en este trimestre.</t>
  </si>
  <si>
    <t>La continuidad de las Personas Voluntarias con Subsidio que apoyan en las tareas educativas.</t>
  </si>
  <si>
    <t>Total de exámenes del modelo educativo aplicados en cualquier formato en el periodo t</t>
  </si>
  <si>
    <r>
      <rPr>
        <b/>
        <sz val="50"/>
        <color theme="1"/>
        <rFont val="Noto Sans"/>
        <family val="2"/>
        <charset val="1"/>
      </rPr>
      <t>TOTAL DE EXAMENES APLICADOS</t>
    </r>
    <r>
      <rPr>
        <sz val="50"/>
        <color theme="1"/>
        <rFont val="Noto Sans"/>
        <family val="2"/>
        <charset val="1"/>
      </rPr>
      <t xml:space="preserve"> (ex en línea + ex en papel)</t>
    </r>
  </si>
  <si>
    <t>Porcentaje de exámenes impresos aplicados del modelo educativo.</t>
  </si>
  <si>
    <t>(Total de exámenes impresos del MEVyT aplicados en el periodo t / Total de exámenes del MEVyT aplicados en cualquier formato en el periodo t)*100</t>
  </si>
  <si>
    <t xml:space="preserve">Total de exámenes impresos del modelo educativo aplicados en el periodo t </t>
  </si>
  <si>
    <r>
      <t xml:space="preserve">Exámenes en </t>
    </r>
    <r>
      <rPr>
        <b/>
        <sz val="50"/>
        <color theme="1"/>
        <rFont val="Noto Sans"/>
        <family val="2"/>
        <charset val="1"/>
      </rPr>
      <t xml:space="preserve">papel </t>
    </r>
    <r>
      <rPr>
        <sz val="50"/>
        <color theme="1"/>
        <rFont val="Noto Sans"/>
        <family val="2"/>
        <charset val="1"/>
      </rPr>
      <t>aplicados</t>
    </r>
  </si>
  <si>
    <t>Se cumplió la meta de exámenes en papel aplicados en este trimestre.</t>
  </si>
  <si>
    <t>Nota: Favor de NO modificar el archivo, solo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</si>
</sst>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0%"/>
  </numFmts>
  <fonts count="6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50"/>
      <color theme="1"/>
      <name val="Noto Sans"/>
      <family val="2"/>
      <charset val="1"/>
    </font>
    <font>
      <sz val="60"/>
      <color theme="1"/>
      <name val="Noto Sans"/>
      <family val="2"/>
      <charset val="1"/>
    </font>
    <font>
      <sz val="12"/>
      <color theme="1"/>
      <name val="Noto Sans"/>
      <family val="2"/>
      <charset val="1"/>
    </font>
    <font>
      <sz val="40"/>
      <color theme="1"/>
      <name val="Noto Sans"/>
      <family val="2"/>
      <charset val="1"/>
    </font>
    <font>
      <sz val="25"/>
      <color theme="1"/>
      <name val="Noto Sans"/>
      <family val="2"/>
      <charset val="1"/>
    </font>
    <font>
      <b/>
      <sz val="40"/>
      <color theme="1"/>
      <name val="Noto Sans"/>
      <family val="2"/>
      <charset val="1"/>
    </font>
    <font>
      <b/>
      <sz val="55"/>
      <color theme="1"/>
      <name val="Noto Sans"/>
      <family val="2"/>
      <charset val="1"/>
    </font>
    <font>
      <sz val="55"/>
      <color theme="1"/>
      <name val="Noto Sans"/>
      <family val="2"/>
      <charset val="1"/>
    </font>
    <font>
      <b/>
      <sz val="80"/>
      <color theme="0"/>
      <name val="Noto Sans"/>
      <family val="2"/>
      <charset val="1"/>
    </font>
    <font>
      <b/>
      <sz val="50"/>
      <color theme="1"/>
      <name val="Noto Sans"/>
      <family val="2"/>
      <charset val="1"/>
    </font>
    <font>
      <b/>
      <sz val="60"/>
      <color theme="1"/>
      <name val="Noto Sans"/>
      <family val="2"/>
      <charset val="1"/>
    </font>
    <font>
      <b/>
      <sz val="70"/>
      <color theme="1"/>
      <name val="Noto Sans"/>
      <family val="2"/>
      <charset val="1"/>
    </font>
    <font>
      <b/>
      <sz val="25"/>
      <color theme="1"/>
      <name val="Noto Sans"/>
      <family val="2"/>
      <charset val="1"/>
    </font>
    <font>
      <b/>
      <sz val="20"/>
      <color theme="1"/>
      <name val="Noto Sans"/>
      <family val="2"/>
      <charset val="1"/>
    </font>
    <font>
      <sz val="18"/>
      <color theme="1"/>
      <name val="Noto Sans"/>
      <family val="2"/>
      <charset val="1"/>
    </font>
    <font>
      <b/>
      <sz val="80"/>
      <color theme="1"/>
      <name val="Noto Sans"/>
      <family val="2"/>
      <charset val="1"/>
    </font>
    <font>
      <sz val="70"/>
      <color theme="1"/>
      <name val="Noto Sans"/>
      <family val="2"/>
      <charset val="1"/>
    </font>
    <font>
      <b/>
      <sz val="38"/>
      <color theme="1"/>
      <name val="Noto Sans"/>
      <family val="2"/>
      <charset val="1"/>
    </font>
    <font>
      <b/>
      <sz val="50"/>
      <color theme="0"/>
      <name val="Noto Sans"/>
      <family val="2"/>
      <charset val="1"/>
    </font>
    <font>
      <b/>
      <sz val="60"/>
      <color theme="0"/>
      <name val="Noto Sans"/>
      <family val="2"/>
      <charset val="1"/>
    </font>
    <font>
      <b/>
      <sz val="60"/>
      <name val="Noto Sans"/>
      <family val="2"/>
      <charset val="1"/>
    </font>
    <font>
      <b/>
      <sz val="50"/>
      <name val="Noto Sans"/>
      <family val="2"/>
      <charset val="1"/>
    </font>
    <font>
      <sz val="38"/>
      <color theme="1"/>
      <name val="Noto Sans"/>
      <family val="2"/>
      <charset val="1"/>
    </font>
    <font>
      <b/>
      <sz val="38"/>
      <color theme="0"/>
      <name val="Noto Sans"/>
      <family val="2"/>
      <charset val="1"/>
    </font>
    <font>
      <b/>
      <sz val="55"/>
      <name val="Noto Sans"/>
      <family val="2"/>
      <charset val="1"/>
    </font>
    <font>
      <b/>
      <sz val="30"/>
      <name val="Noto Sans"/>
      <family val="2"/>
      <charset val="1"/>
    </font>
    <font>
      <b/>
      <sz val="70"/>
      <color theme="0"/>
      <name val="Noto Sans"/>
      <family val="2"/>
      <charset val="1"/>
    </font>
    <font>
      <b/>
      <sz val="55"/>
      <color theme="0"/>
      <name val="Noto Sans"/>
      <family val="2"/>
      <charset val="1"/>
    </font>
    <font>
      <b/>
      <sz val="65"/>
      <color theme="1"/>
      <name val="Noto Sans"/>
      <family val="2"/>
      <charset val="1"/>
    </font>
    <font>
      <b/>
      <sz val="65"/>
      <name val="Noto Sans"/>
      <family val="2"/>
      <charset val="1"/>
    </font>
    <font>
      <b/>
      <sz val="65"/>
      <color theme="0"/>
      <name val="Noto Sans"/>
      <family val="2"/>
      <charset val="1"/>
    </font>
    <font>
      <sz val="65"/>
      <color theme="1"/>
      <name val="Noto Sans"/>
      <family val="2"/>
      <charset val="1"/>
    </font>
    <font>
      <sz val="48"/>
      <color theme="1"/>
      <name val="Noto Sans"/>
      <family val="2"/>
      <charset val="1"/>
    </font>
    <font>
      <sz val="50"/>
      <name val="Noto Sans"/>
      <family val="2"/>
      <charset val="1"/>
    </font>
    <font>
      <sz val="25"/>
      <name val="Noto Sans"/>
      <family val="2"/>
      <charset val="1"/>
    </font>
    <font>
      <sz val="18"/>
      <name val="Noto Sans"/>
      <family val="2"/>
      <charset val="1"/>
    </font>
    <font>
      <sz val="30"/>
      <name val="Noto Sans"/>
      <family val="2"/>
      <charset val="1"/>
    </font>
    <font>
      <sz val="30"/>
      <color theme="1"/>
      <name val="Noto Sans"/>
      <family val="2"/>
      <charset val="1"/>
    </font>
    <font>
      <sz val="55"/>
      <name val="Noto Sans"/>
      <family val="2"/>
      <charset val="1"/>
    </font>
    <font>
      <sz val="60"/>
      <name val="Noto Sans"/>
      <family val="2"/>
      <charset val="1"/>
    </font>
    <font>
      <b/>
      <sz val="42"/>
      <name val="Noto Sans"/>
      <family val="2"/>
      <charset val="1"/>
    </font>
    <font>
      <sz val="46"/>
      <color theme="1"/>
      <name val="Noto Sans"/>
      <family val="2"/>
      <charset val="1"/>
    </font>
    <font>
      <sz val="29"/>
      <color theme="1"/>
      <name val="Noto Sans"/>
      <family val="2"/>
      <charset val="1"/>
    </font>
    <font>
      <b/>
      <sz val="23"/>
      <name val="Noto Sans"/>
      <family val="2"/>
      <charset val="1"/>
    </font>
    <font>
      <b/>
      <sz val="18"/>
      <name val="Noto Sans"/>
      <family val="2"/>
      <charset val="1"/>
    </font>
    <font>
      <sz val="40"/>
      <name val="Noto Sans"/>
      <family val="2"/>
      <charset val="1"/>
    </font>
    <font>
      <b/>
      <sz val="30"/>
      <color theme="0"/>
      <name val="Noto Sans"/>
      <family val="2"/>
      <charset val="1"/>
    </font>
    <font>
      <b/>
      <sz val="72"/>
      <color theme="1"/>
      <name val="Noto Sans"/>
      <family val="2"/>
      <charset val="1"/>
    </font>
    <font>
      <b/>
      <sz val="72"/>
      <name val="Noto Sans"/>
      <family val="2"/>
      <charset val="1"/>
    </font>
    <font>
      <b/>
      <sz val="72"/>
      <name val="Montserrat"/>
    </font>
    <font>
      <b/>
      <sz val="50"/>
      <name val="Noto Sans"/>
      <family val="2"/>
    </font>
    <font>
      <b/>
      <sz val="50"/>
      <color theme="0"/>
      <name val="Noto Sans"/>
      <family val="2"/>
    </font>
    <font>
      <sz val="48"/>
      <color theme="1"/>
      <name val="Noto Sans"/>
      <family val="2"/>
    </font>
    <font>
      <sz val="46"/>
      <color theme="1"/>
      <name val="Noto Sans"/>
      <family val="2"/>
    </font>
    <font>
      <sz val="72"/>
      <color rgb="FF000000"/>
      <name val="Calibri"/>
      <family val="2"/>
    </font>
    <font>
      <b/>
      <sz val="60"/>
      <name val="Noto Sans"/>
      <family val="2"/>
    </font>
    <font>
      <b/>
      <sz val="48"/>
      <name val="Montserrat"/>
    </font>
    <font>
      <b/>
      <sz val="55"/>
      <name val="Noto Sans"/>
      <charset val="1"/>
    </font>
    <font>
      <b/>
      <sz val="58"/>
      <name val="Noto Sans"/>
      <charset val="1"/>
    </font>
  </fonts>
  <fills count="32">
    <fill>
      <patternFill patternType="none"/>
    </fill>
    <fill>
      <patternFill patternType="gray125"/>
    </fill>
    <fill>
      <patternFill patternType="solid">
        <fgColor theme="0"/>
        <bgColor theme="0" tint="-0.34998626667073579"/>
      </patternFill>
    </fill>
    <fill>
      <patternFill patternType="gray0625">
        <fgColor theme="0" tint="-0.34998626667073579"/>
        <bgColor theme="0"/>
      </patternFill>
    </fill>
    <fill>
      <patternFill patternType="solid">
        <fgColor rgb="FF1B5542"/>
        <bgColor theme="9"/>
      </patternFill>
    </fill>
    <fill>
      <patternFill patternType="solid">
        <fgColor theme="0"/>
        <bgColor theme="9"/>
      </patternFill>
    </fill>
    <fill>
      <patternFill patternType="solid">
        <fgColor theme="1"/>
        <bgColor indexed="64"/>
      </patternFill>
    </fill>
    <fill>
      <patternFill patternType="solid">
        <fgColor rgb="FFA8D4A8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B5542"/>
        <bgColor indexed="64"/>
      </patternFill>
    </fill>
    <fill>
      <patternFill patternType="solid">
        <fgColor theme="9" tint="-0.249977111117893"/>
        <bgColor theme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theme="9"/>
      </patternFill>
    </fill>
    <fill>
      <patternFill patternType="solid">
        <fgColor rgb="FFDDEBF7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theme="5" tint="0.79998168889431442"/>
        <bgColor theme="9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-0.249977111117893"/>
        <bgColor theme="9"/>
      </patternFill>
    </fill>
    <fill>
      <patternFill patternType="solid">
        <fgColor rgb="FF850909"/>
        <bgColor indexed="64"/>
      </patternFill>
    </fill>
    <fill>
      <patternFill patternType="solid">
        <fgColor rgb="FFFCD5B4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gray0625">
        <fgColor theme="0" tint="-0.34998626667073579"/>
        <bgColor theme="8" tint="0.59999389629810485"/>
      </patternFill>
    </fill>
    <fill>
      <patternFill patternType="solid">
        <fgColor theme="8" tint="0.59996337778862885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/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/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indexed="64"/>
      </left>
      <right style="medium">
        <color theme="0" tint="-0.499984740745262"/>
      </right>
      <top style="thin">
        <color indexed="64"/>
      </top>
      <bottom/>
      <diagonal/>
    </border>
    <border>
      <left style="thin">
        <color indexed="64"/>
      </left>
      <right style="medium">
        <color theme="0" tint="-0.499984740745262"/>
      </right>
      <top/>
      <bottom/>
      <diagonal/>
    </border>
    <border>
      <left style="thin">
        <color indexed="64"/>
      </left>
      <right style="medium">
        <color theme="0" tint="-0.499984740745262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medium">
        <color rgb="FF808080"/>
      </bottom>
      <diagonal/>
    </border>
    <border>
      <left style="thin">
        <color rgb="FF808080"/>
      </left>
      <right/>
      <top style="medium">
        <color rgb="FF808080"/>
      </top>
      <bottom/>
      <diagonal/>
    </border>
    <border>
      <left style="thin">
        <color rgb="FF808080"/>
      </left>
      <right/>
      <top/>
      <bottom style="medium">
        <color rgb="FF808080"/>
      </bottom>
      <diagonal/>
    </border>
    <border>
      <left style="thin">
        <color rgb="FF808080"/>
      </left>
      <right/>
      <top/>
      <bottom/>
      <diagonal/>
    </border>
    <border>
      <left style="medium">
        <color rgb="FF808080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rgb="FF808080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</cellStyleXfs>
  <cellXfs count="334">
    <xf numFmtId="0" fontId="0" fillId="0" borderId="0" xfId="0"/>
    <xf numFmtId="0" fontId="3" fillId="0" borderId="22" xfId="2" applyFont="1" applyBorder="1" applyAlignment="1">
      <alignment vertical="center"/>
    </xf>
    <xf numFmtId="0" fontId="4" fillId="0" borderId="22" xfId="0" applyFont="1" applyBorder="1" applyAlignment="1">
      <alignment horizontal="center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justify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9" borderId="0" xfId="0" applyFont="1" applyFill="1" applyAlignment="1" applyProtection="1">
      <alignment vertical="center"/>
      <protection locked="0"/>
    </xf>
    <xf numFmtId="0" fontId="7" fillId="9" borderId="0" xfId="0" applyFont="1" applyFill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 shrinkToFit="1"/>
      <protection locked="0"/>
    </xf>
    <xf numFmtId="0" fontId="12" fillId="0" borderId="0" xfId="0" applyFont="1" applyAlignment="1" applyProtection="1">
      <alignment vertical="center" wrapText="1" shrinkToFit="1"/>
      <protection locked="0"/>
    </xf>
    <xf numFmtId="0" fontId="13" fillId="0" borderId="0" xfId="0" applyFont="1" applyAlignment="1" applyProtection="1">
      <alignment vertical="center"/>
      <protection locked="0"/>
    </xf>
    <xf numFmtId="0" fontId="6" fillId="22" borderId="0" xfId="0" applyFont="1" applyFill="1" applyAlignment="1" applyProtection="1">
      <alignment vertical="center"/>
      <protection locked="0"/>
    </xf>
    <xf numFmtId="0" fontId="10" fillId="22" borderId="0" xfId="0" applyFont="1" applyFill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5" fillId="22" borderId="0" xfId="0" applyFont="1" applyFill="1" applyAlignment="1" applyProtection="1">
      <alignment vertical="center"/>
      <protection locked="0"/>
    </xf>
    <xf numFmtId="0" fontId="18" fillId="22" borderId="0" xfId="0" applyFont="1" applyFill="1" applyAlignment="1" applyProtection="1">
      <alignment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3" fillId="9" borderId="0" xfId="0" applyFont="1" applyFill="1" applyAlignment="1" applyProtection="1">
      <alignment vertical="center"/>
      <protection locked="0"/>
    </xf>
    <xf numFmtId="0" fontId="20" fillId="9" borderId="0" xfId="0" applyFont="1" applyFill="1" applyAlignment="1" applyProtection="1">
      <alignment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20" fillId="0" borderId="0" xfId="0" applyFont="1" applyAlignment="1" applyProtection="1">
      <alignment horizontal="justify"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17" fillId="22" borderId="0" xfId="0" applyFont="1" applyFill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4" fillId="0" borderId="0" xfId="0" applyFont="1" applyAlignment="1" applyProtection="1">
      <alignment vertical="center"/>
      <protection locked="0"/>
    </xf>
    <xf numFmtId="0" fontId="15" fillId="22" borderId="0" xfId="0" applyFont="1" applyFill="1" applyAlignment="1" applyProtection="1">
      <alignment vertical="center" wrapText="1" shrinkToFit="1"/>
      <protection locked="0"/>
    </xf>
    <xf numFmtId="0" fontId="28" fillId="0" borderId="0" xfId="0" applyFont="1" applyAlignment="1" applyProtection="1">
      <alignment vertical="center"/>
      <protection locked="0"/>
    </xf>
    <xf numFmtId="0" fontId="29" fillId="9" borderId="0" xfId="0" applyFont="1" applyFill="1" applyAlignment="1" applyProtection="1">
      <alignment vertical="center" wrapText="1"/>
      <protection locked="0"/>
    </xf>
    <xf numFmtId="0" fontId="33" fillId="8" borderId="10" xfId="0" applyFont="1" applyFill="1" applyBorder="1" applyAlignment="1" applyProtection="1">
      <alignment horizontal="center" vertical="center"/>
      <protection locked="0"/>
    </xf>
    <xf numFmtId="0" fontId="34" fillId="5" borderId="19" xfId="0" applyFont="1" applyFill="1" applyBorder="1" applyAlignment="1" applyProtection="1">
      <alignment horizontal="center" vertical="center" wrapText="1"/>
      <protection locked="0"/>
    </xf>
    <xf numFmtId="0" fontId="34" fillId="5" borderId="40" xfId="0" applyFont="1" applyFill="1" applyBorder="1" applyAlignment="1" applyProtection="1">
      <alignment horizontal="center" vertical="center" wrapText="1"/>
      <protection locked="0"/>
    </xf>
    <xf numFmtId="0" fontId="34" fillId="5" borderId="20" xfId="0" applyFont="1" applyFill="1" applyBorder="1" applyAlignment="1" applyProtection="1">
      <alignment horizontal="center" vertical="center" wrapText="1"/>
      <protection locked="0"/>
    </xf>
    <xf numFmtId="0" fontId="35" fillId="5" borderId="7" xfId="0" applyFont="1" applyFill="1" applyBorder="1" applyAlignment="1" applyProtection="1">
      <alignment horizontal="center" vertical="center" wrapText="1"/>
      <protection locked="0"/>
    </xf>
    <xf numFmtId="0" fontId="34" fillId="11" borderId="7" xfId="0" applyFont="1" applyFill="1" applyBorder="1" applyAlignment="1" applyProtection="1">
      <alignment horizontal="center" vertical="center" wrapText="1"/>
      <protection locked="0"/>
    </xf>
    <xf numFmtId="0" fontId="35" fillId="5" borderId="0" xfId="0" applyFont="1" applyFill="1" applyAlignment="1" applyProtection="1">
      <alignment horizontal="center" vertical="center" wrapText="1"/>
      <protection locked="0"/>
    </xf>
    <xf numFmtId="10" fontId="36" fillId="6" borderId="0" xfId="0" applyNumberFormat="1" applyFont="1" applyFill="1" applyAlignment="1">
      <alignment horizontal="center" vertical="center"/>
    </xf>
    <xf numFmtId="0" fontId="34" fillId="5" borderId="21" xfId="0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vertical="center"/>
      <protection locked="0"/>
    </xf>
    <xf numFmtId="0" fontId="35" fillId="5" borderId="19" xfId="0" applyFont="1" applyFill="1" applyBorder="1" applyAlignment="1" applyProtection="1">
      <alignment horizontal="center" vertical="center" wrapText="1"/>
      <protection locked="0"/>
    </xf>
    <xf numFmtId="0" fontId="35" fillId="5" borderId="20" xfId="0" applyFont="1" applyFill="1" applyBorder="1" applyAlignment="1" applyProtection="1">
      <alignment horizontal="center" vertical="center" wrapText="1"/>
      <protection locked="0"/>
    </xf>
    <xf numFmtId="0" fontId="35" fillId="5" borderId="30" xfId="0" applyFont="1" applyFill="1" applyBorder="1" applyAlignment="1" applyProtection="1">
      <alignment horizontal="center" vertical="center" wrapText="1"/>
      <protection locked="0"/>
    </xf>
    <xf numFmtId="0" fontId="35" fillId="5" borderId="29" xfId="0" applyFont="1" applyFill="1" applyBorder="1" applyAlignment="1" applyProtection="1">
      <alignment horizontal="center" vertical="center" wrapText="1"/>
      <protection locked="0"/>
    </xf>
    <xf numFmtId="0" fontId="35" fillId="5" borderId="12" xfId="0" applyFont="1" applyFill="1" applyBorder="1" applyAlignment="1" applyProtection="1">
      <alignment horizontal="center" vertical="center" wrapText="1"/>
      <protection locked="0"/>
    </xf>
    <xf numFmtId="0" fontId="30" fillId="5" borderId="7" xfId="0" applyFont="1" applyFill="1" applyBorder="1" applyAlignment="1" applyProtection="1">
      <alignment horizontal="center" vertical="center" wrapText="1"/>
      <protection locked="0"/>
    </xf>
    <xf numFmtId="0" fontId="12" fillId="11" borderId="7" xfId="0" applyFont="1" applyFill="1" applyBorder="1" applyAlignment="1" applyProtection="1">
      <alignment horizontal="center" vertical="center" wrapText="1"/>
      <protection locked="0"/>
    </xf>
    <xf numFmtId="0" fontId="30" fillId="5" borderId="30" xfId="0" applyFont="1" applyFill="1" applyBorder="1" applyAlignment="1" applyProtection="1">
      <alignment horizontal="center" vertical="center" wrapText="1"/>
      <protection locked="0"/>
    </xf>
    <xf numFmtId="0" fontId="30" fillId="5" borderId="12" xfId="0" applyFont="1" applyFill="1" applyBorder="1" applyAlignment="1" applyProtection="1">
      <alignment horizontal="center" vertical="center" wrapText="1"/>
      <protection locked="0"/>
    </xf>
    <xf numFmtId="3" fontId="6" fillId="9" borderId="42" xfId="0" applyNumberFormat="1" applyFont="1" applyFill="1" applyBorder="1" applyAlignment="1" applyProtection="1">
      <alignment horizontal="center" vertical="center" wrapText="1"/>
      <protection locked="0"/>
    </xf>
    <xf numFmtId="3" fontId="7" fillId="13" borderId="37" xfId="0" applyNumberFormat="1" applyFont="1" applyFill="1" applyBorder="1" applyAlignment="1" applyProtection="1">
      <alignment horizontal="center" vertical="center" wrapText="1"/>
      <protection locked="0"/>
    </xf>
    <xf numFmtId="0" fontId="39" fillId="2" borderId="31" xfId="0" applyFont="1" applyFill="1" applyBorder="1" applyAlignment="1" applyProtection="1">
      <alignment vertical="center" wrapText="1"/>
      <protection locked="0"/>
    </xf>
    <xf numFmtId="0" fontId="39" fillId="2" borderId="10" xfId="0" applyFont="1" applyFill="1" applyBorder="1" applyAlignment="1" applyProtection="1">
      <alignment vertical="center" wrapText="1"/>
      <protection locked="0"/>
    </xf>
    <xf numFmtId="0" fontId="40" fillId="2" borderId="10" xfId="0" applyFont="1" applyFill="1" applyBorder="1" applyAlignment="1" applyProtection="1">
      <alignment vertical="center" wrapText="1"/>
      <protection locked="0"/>
    </xf>
    <xf numFmtId="0" fontId="27" fillId="9" borderId="8" xfId="0" applyFont="1" applyFill="1" applyBorder="1" applyAlignment="1" applyProtection="1">
      <alignment horizontal="center" vertical="center" wrapText="1"/>
      <protection locked="0"/>
    </xf>
    <xf numFmtId="0" fontId="41" fillId="2" borderId="10" xfId="0" applyFont="1" applyFill="1" applyBorder="1" applyAlignment="1" applyProtection="1">
      <alignment vertical="center" wrapText="1"/>
      <protection locked="0"/>
    </xf>
    <xf numFmtId="0" fontId="42" fillId="2" borderId="44" xfId="0" applyFont="1" applyFill="1" applyBorder="1" applyAlignment="1" applyProtection="1">
      <alignment vertical="center" wrapText="1"/>
      <protection locked="0"/>
    </xf>
    <xf numFmtId="0" fontId="42" fillId="2" borderId="0" xfId="0" applyFont="1" applyFill="1" applyAlignment="1" applyProtection="1">
      <alignment vertical="center" wrapText="1"/>
      <protection locked="0"/>
    </xf>
    <xf numFmtId="0" fontId="26" fillId="9" borderId="8" xfId="0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Alignment="1" applyProtection="1">
      <alignment vertical="center"/>
      <protection locked="0"/>
    </xf>
    <xf numFmtId="3" fontId="44" fillId="18" borderId="45" xfId="0" applyNumberFormat="1" applyFont="1" applyFill="1" applyBorder="1" applyAlignment="1" applyProtection="1">
      <alignment horizontal="center" vertical="center" wrapText="1"/>
      <protection locked="0"/>
    </xf>
    <xf numFmtId="3" fontId="44" fillId="12" borderId="3" xfId="0" applyNumberFormat="1" applyFont="1" applyFill="1" applyBorder="1" applyAlignment="1" applyProtection="1">
      <alignment horizontal="center" vertical="center" wrapText="1"/>
      <protection locked="0"/>
    </xf>
    <xf numFmtId="3" fontId="44" fillId="0" borderId="14" xfId="0" applyNumberFormat="1" applyFont="1" applyBorder="1" applyAlignment="1" applyProtection="1">
      <alignment horizontal="center" vertical="center" wrapText="1"/>
      <protection locked="0"/>
    </xf>
    <xf numFmtId="3" fontId="6" fillId="9" borderId="43" xfId="0" applyNumberFormat="1" applyFont="1" applyFill="1" applyBorder="1" applyAlignment="1" applyProtection="1">
      <alignment horizontal="center" vertical="center" wrapText="1"/>
      <protection locked="0"/>
    </xf>
    <xf numFmtId="3" fontId="7" fillId="13" borderId="38" xfId="0" applyNumberFormat="1" applyFont="1" applyFill="1" applyBorder="1" applyAlignment="1" applyProtection="1">
      <alignment horizontal="center" vertical="center" wrapText="1"/>
      <protection locked="0"/>
    </xf>
    <xf numFmtId="0" fontId="39" fillId="2" borderId="32" xfId="0" applyFont="1" applyFill="1" applyBorder="1" applyAlignment="1" applyProtection="1">
      <alignment vertical="center" wrapText="1"/>
      <protection locked="0"/>
    </xf>
    <xf numFmtId="0" fontId="39" fillId="2" borderId="1" xfId="0" applyFont="1" applyFill="1" applyBorder="1" applyAlignment="1" applyProtection="1">
      <alignment vertical="center" wrapText="1"/>
      <protection locked="0"/>
    </xf>
    <xf numFmtId="0" fontId="40" fillId="2" borderId="1" xfId="0" applyFont="1" applyFill="1" applyBorder="1" applyAlignment="1" applyProtection="1">
      <alignment vertical="center" wrapText="1"/>
      <protection locked="0"/>
    </xf>
    <xf numFmtId="3" fontId="27" fillId="9" borderId="11" xfId="0" applyNumberFormat="1" applyFont="1" applyFill="1" applyBorder="1" applyAlignment="1" applyProtection="1">
      <alignment horizontal="center" vertical="center" wrapText="1"/>
      <protection locked="0"/>
    </xf>
    <xf numFmtId="0" fontId="41" fillId="2" borderId="1" xfId="0" applyFont="1" applyFill="1" applyBorder="1" applyAlignment="1" applyProtection="1">
      <alignment vertical="center" wrapText="1"/>
      <protection locked="0"/>
    </xf>
    <xf numFmtId="0" fontId="42" fillId="2" borderId="32" xfId="0" applyFont="1" applyFill="1" applyBorder="1" applyAlignment="1" applyProtection="1">
      <alignment vertical="center" wrapText="1"/>
      <protection locked="0"/>
    </xf>
    <xf numFmtId="0" fontId="42" fillId="2" borderId="1" xfId="0" applyFont="1" applyFill="1" applyBorder="1" applyAlignment="1" applyProtection="1">
      <alignment vertical="center" wrapText="1"/>
      <protection locked="0"/>
    </xf>
    <xf numFmtId="3" fontId="26" fillId="9" borderId="11" xfId="0" applyNumberFormat="1" applyFont="1" applyFill="1" applyBorder="1" applyAlignment="1" applyProtection="1">
      <alignment horizontal="center" vertical="center" wrapText="1"/>
      <protection locked="0"/>
    </xf>
    <xf numFmtId="3" fontId="44" fillId="18" borderId="15" xfId="0" applyNumberFormat="1" applyFont="1" applyFill="1" applyBorder="1" applyAlignment="1" applyProtection="1">
      <alignment horizontal="center" vertical="center" wrapText="1"/>
      <protection locked="0"/>
    </xf>
    <xf numFmtId="3" fontId="44" fillId="12" borderId="5" xfId="0" applyNumberFormat="1" applyFont="1" applyFill="1" applyBorder="1" applyAlignment="1" applyProtection="1">
      <alignment horizontal="center" vertical="center" wrapText="1"/>
      <protection locked="0"/>
    </xf>
    <xf numFmtId="3" fontId="44" fillId="0" borderId="15" xfId="0" applyNumberFormat="1" applyFont="1" applyBorder="1" applyAlignment="1" applyProtection="1">
      <alignment horizontal="center" vertical="center" wrapText="1"/>
      <protection locked="0"/>
    </xf>
    <xf numFmtId="3" fontId="44" fillId="15" borderId="5" xfId="0" applyNumberFormat="1" applyFont="1" applyFill="1" applyBorder="1" applyAlignment="1" applyProtection="1">
      <alignment horizontal="center" vertical="center" wrapText="1"/>
      <protection locked="0"/>
    </xf>
    <xf numFmtId="0" fontId="42" fillId="2" borderId="31" xfId="0" applyFont="1" applyFill="1" applyBorder="1" applyAlignment="1" applyProtection="1">
      <alignment vertical="center" wrapText="1"/>
      <protection locked="0"/>
    </xf>
    <xf numFmtId="0" fontId="42" fillId="2" borderId="10" xfId="0" applyFont="1" applyFill="1" applyBorder="1" applyAlignment="1" applyProtection="1">
      <alignment vertical="center" wrapText="1"/>
      <protection locked="0"/>
    </xf>
    <xf numFmtId="3" fontId="44" fillId="15" borderId="3" xfId="0" applyNumberFormat="1" applyFont="1" applyFill="1" applyBorder="1" applyAlignment="1" applyProtection="1">
      <alignment horizontal="center" vertical="center" wrapText="1"/>
      <protection locked="0"/>
    </xf>
    <xf numFmtId="3" fontId="6" fillId="9" borderId="43" xfId="0" applyNumberFormat="1" applyFont="1" applyFill="1" applyBorder="1" applyAlignment="1" applyProtection="1">
      <alignment horizontal="justify" vertical="center" wrapText="1"/>
      <protection locked="0"/>
    </xf>
    <xf numFmtId="3" fontId="15" fillId="9" borderId="42" xfId="0" applyNumberFormat="1" applyFont="1" applyFill="1" applyBorder="1" applyAlignment="1" applyProtection="1">
      <alignment horizontal="justify" vertical="center" wrapText="1"/>
      <protection locked="0"/>
    </xf>
    <xf numFmtId="3" fontId="7" fillId="13" borderId="2" xfId="0" applyNumberFormat="1" applyFont="1" applyFill="1" applyBorder="1" applyAlignment="1" applyProtection="1">
      <alignment horizontal="center" vertical="center" wrapText="1"/>
      <protection locked="0"/>
    </xf>
    <xf numFmtId="3" fontId="39" fillId="18" borderId="14" xfId="0" applyNumberFormat="1" applyFont="1" applyFill="1" applyBorder="1" applyAlignment="1" applyProtection="1">
      <alignment horizontal="center" vertical="center" wrapText="1"/>
      <protection locked="0"/>
    </xf>
    <xf numFmtId="3" fontId="39" fillId="21" borderId="50" xfId="0" applyNumberFormat="1" applyFont="1" applyFill="1" applyBorder="1" applyAlignment="1">
      <alignment horizontal="center" vertical="center" wrapText="1"/>
    </xf>
    <xf numFmtId="3" fontId="39" fillId="0" borderId="14" xfId="0" applyNumberFormat="1" applyFont="1" applyBorder="1" applyAlignment="1" applyProtection="1">
      <alignment horizontal="center" vertical="center" wrapText="1"/>
      <protection locked="0"/>
    </xf>
    <xf numFmtId="3" fontId="39" fillId="15" borderId="3" xfId="0" applyNumberFormat="1" applyFont="1" applyFill="1" applyBorder="1" applyAlignment="1" applyProtection="1">
      <alignment horizontal="center" vertical="center" wrapText="1"/>
      <protection locked="0"/>
    </xf>
    <xf numFmtId="3" fontId="44" fillId="18" borderId="14" xfId="0" applyNumberFormat="1" applyFont="1" applyFill="1" applyBorder="1" applyAlignment="1" applyProtection="1">
      <alignment horizontal="center" vertical="center" wrapText="1"/>
      <protection locked="0"/>
    </xf>
    <xf numFmtId="3" fontId="44" fillId="21" borderId="50" xfId="0" applyNumberFormat="1" applyFont="1" applyFill="1" applyBorder="1" applyAlignment="1">
      <alignment horizontal="center" vertical="center" wrapText="1"/>
    </xf>
    <xf numFmtId="3" fontId="7" fillId="13" borderId="5" xfId="0" applyNumberFormat="1" applyFont="1" applyFill="1" applyBorder="1" applyAlignment="1" applyProtection="1">
      <alignment horizontal="center" vertical="center" wrapText="1"/>
      <protection locked="0"/>
    </xf>
    <xf numFmtId="3" fontId="39" fillId="18" borderId="15" xfId="0" applyNumberFormat="1" applyFont="1" applyFill="1" applyBorder="1" applyAlignment="1" applyProtection="1">
      <alignment horizontal="center" vertical="center" wrapText="1"/>
      <protection locked="0"/>
    </xf>
    <xf numFmtId="3" fontId="39" fillId="21" borderId="51" xfId="0" applyNumberFormat="1" applyFont="1" applyFill="1" applyBorder="1" applyAlignment="1">
      <alignment horizontal="center" vertical="center" wrapText="1"/>
    </xf>
    <xf numFmtId="3" fontId="39" fillId="0" borderId="15" xfId="0" applyNumberFormat="1" applyFont="1" applyBorder="1" applyAlignment="1" applyProtection="1">
      <alignment horizontal="center" vertical="center" wrapText="1"/>
      <protection locked="0"/>
    </xf>
    <xf numFmtId="3" fontId="39" fillId="15" borderId="5" xfId="0" applyNumberFormat="1" applyFont="1" applyFill="1" applyBorder="1" applyAlignment="1" applyProtection="1">
      <alignment horizontal="center" vertical="center" wrapText="1"/>
      <protection locked="0"/>
    </xf>
    <xf numFmtId="3" fontId="44" fillId="21" borderId="51" xfId="0" applyNumberFormat="1" applyFont="1" applyFill="1" applyBorder="1" applyAlignment="1">
      <alignment horizontal="center" vertical="center" wrapText="1"/>
    </xf>
    <xf numFmtId="3" fontId="6" fillId="9" borderId="42" xfId="0" applyNumberFormat="1" applyFont="1" applyFill="1" applyBorder="1" applyAlignment="1" applyProtection="1">
      <alignment horizontal="justify" vertical="center" wrapText="1"/>
      <protection locked="0"/>
    </xf>
    <xf numFmtId="0" fontId="39" fillId="21" borderId="62" xfId="0" applyFont="1" applyFill="1" applyBorder="1" applyAlignment="1">
      <alignment horizontal="center" vertical="center" wrapText="1"/>
    </xf>
    <xf numFmtId="0" fontId="44" fillId="21" borderId="62" xfId="0" applyFont="1" applyFill="1" applyBorder="1" applyAlignment="1">
      <alignment horizontal="center" vertical="center" wrapText="1"/>
    </xf>
    <xf numFmtId="0" fontId="39" fillId="21" borderId="51" xfId="0" applyFont="1" applyFill="1" applyBorder="1" applyAlignment="1">
      <alignment horizontal="center" vertical="center" wrapText="1"/>
    </xf>
    <xf numFmtId="0" fontId="44" fillId="21" borderId="51" xfId="0" applyFont="1" applyFill="1" applyBorder="1" applyAlignment="1">
      <alignment horizontal="center" vertical="center" wrapText="1"/>
    </xf>
    <xf numFmtId="3" fontId="39" fillId="21" borderId="62" xfId="0" applyNumberFormat="1" applyFont="1" applyFill="1" applyBorder="1" applyAlignment="1">
      <alignment horizontal="center" vertical="center" wrapText="1"/>
    </xf>
    <xf numFmtId="3" fontId="44" fillId="21" borderId="62" xfId="0" applyNumberFormat="1" applyFont="1" applyFill="1" applyBorder="1" applyAlignment="1">
      <alignment horizontal="center" vertical="center" wrapText="1"/>
    </xf>
    <xf numFmtId="3" fontId="15" fillId="9" borderId="43" xfId="0" applyNumberFormat="1" applyFont="1" applyFill="1" applyBorder="1" applyAlignment="1" applyProtection="1">
      <alignment horizontal="justify" vertical="center" wrapText="1"/>
      <protection locked="0"/>
    </xf>
    <xf numFmtId="0" fontId="7" fillId="24" borderId="61" xfId="0" applyFont="1" applyFill="1" applyBorder="1" applyAlignment="1">
      <alignment horizontal="center" vertical="center" wrapText="1"/>
    </xf>
    <xf numFmtId="3" fontId="7" fillId="24" borderId="60" xfId="0" applyNumberFormat="1" applyFont="1" applyFill="1" applyBorder="1" applyAlignment="1">
      <alignment horizontal="center" vertical="center" wrapText="1"/>
    </xf>
    <xf numFmtId="0" fontId="15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48" fillId="0" borderId="0" xfId="0" applyFont="1" applyAlignment="1" applyProtection="1">
      <alignment horizontal="justify" vertical="center" wrapText="1"/>
      <protection locked="0"/>
    </xf>
    <xf numFmtId="10" fontId="9" fillId="0" borderId="0" xfId="1" applyNumberFormat="1" applyFont="1" applyFill="1" applyBorder="1" applyAlignment="1" applyProtection="1">
      <alignment horizontal="center" vertical="center" wrapText="1"/>
      <protection locked="0"/>
    </xf>
    <xf numFmtId="3" fontId="45" fillId="0" borderId="0" xfId="0" applyNumberFormat="1" applyFont="1" applyAlignment="1" applyProtection="1">
      <alignment horizontal="center" vertical="center" wrapText="1"/>
      <protection locked="0"/>
    </xf>
    <xf numFmtId="3" fontId="39" fillId="0" borderId="0" xfId="0" applyNumberFormat="1" applyFont="1" applyAlignment="1" applyProtection="1">
      <alignment horizontal="center" vertical="center" wrapText="1"/>
      <protection locked="0"/>
    </xf>
    <xf numFmtId="164" fontId="49" fillId="0" borderId="0" xfId="0" applyNumberFormat="1" applyFont="1" applyAlignment="1">
      <alignment horizontal="justify" vertical="center" wrapText="1"/>
    </xf>
    <xf numFmtId="3" fontId="31" fillId="0" borderId="0" xfId="0" applyNumberFormat="1" applyFont="1" applyAlignment="1" applyProtection="1">
      <alignment horizontal="center" vertical="center" wrapText="1"/>
      <protection locked="0"/>
    </xf>
    <xf numFmtId="164" fontId="27" fillId="0" borderId="0" xfId="0" applyNumberFormat="1" applyFont="1" applyAlignment="1">
      <alignment horizontal="center" vertical="center" wrapText="1"/>
    </xf>
    <xf numFmtId="10" fontId="24" fillId="0" borderId="0" xfId="1" applyNumberFormat="1" applyFont="1" applyFill="1" applyBorder="1" applyAlignment="1">
      <alignment horizontal="center" vertical="center" wrapText="1"/>
    </xf>
    <xf numFmtId="164" fontId="50" fillId="0" borderId="0" xfId="0" applyNumberFormat="1" applyFont="1" applyAlignment="1">
      <alignment horizontal="justify" vertical="center" wrapText="1"/>
    </xf>
    <xf numFmtId="3" fontId="42" fillId="0" borderId="0" xfId="0" applyNumberFormat="1" applyFont="1" applyAlignment="1" applyProtection="1">
      <alignment horizontal="center" vertical="center" wrapText="1"/>
      <protection locked="0"/>
    </xf>
    <xf numFmtId="164" fontId="31" fillId="0" borderId="0" xfId="0" applyNumberFormat="1" applyFont="1" applyAlignment="1">
      <alignment horizontal="center" vertical="center" wrapText="1"/>
    </xf>
    <xf numFmtId="3" fontId="51" fillId="0" borderId="0" xfId="0" applyNumberFormat="1" applyFont="1" applyAlignment="1" applyProtection="1">
      <alignment horizontal="center" vertical="center" wrapText="1"/>
      <protection locked="0"/>
    </xf>
    <xf numFmtId="10" fontId="52" fillId="0" borderId="0" xfId="1" applyNumberFormat="1" applyFont="1" applyFill="1" applyBorder="1" applyAlignment="1">
      <alignment horizontal="center" vertical="center" wrapText="1"/>
    </xf>
    <xf numFmtId="164" fontId="31" fillId="0" borderId="0" xfId="0" applyNumberFormat="1" applyFont="1" applyAlignment="1">
      <alignment horizontal="justify" vertical="center" wrapText="1"/>
    </xf>
    <xf numFmtId="164" fontId="30" fillId="0" borderId="0" xfId="0" applyNumberFormat="1" applyFont="1" applyAlignment="1">
      <alignment horizontal="center" vertical="center" wrapText="1"/>
    </xf>
    <xf numFmtId="3" fontId="44" fillId="0" borderId="0" xfId="0" applyNumberFormat="1" applyFont="1" applyAlignment="1" applyProtection="1">
      <alignment horizontal="center" vertical="center" wrapText="1"/>
      <protection locked="0"/>
    </xf>
    <xf numFmtId="10" fontId="33" fillId="0" borderId="0" xfId="1" applyNumberFormat="1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horizontal="center" vertical="center"/>
      <protection locked="0"/>
    </xf>
    <xf numFmtId="0" fontId="21" fillId="22" borderId="66" xfId="0" applyFont="1" applyFill="1" applyBorder="1" applyAlignment="1" applyProtection="1">
      <alignment vertical="center"/>
      <protection locked="0"/>
    </xf>
    <xf numFmtId="0" fontId="9" fillId="9" borderId="0" xfId="0" applyFont="1" applyFill="1" applyAlignment="1" applyProtection="1">
      <alignment vertical="center"/>
      <protection locked="0"/>
    </xf>
    <xf numFmtId="3" fontId="7" fillId="18" borderId="14" xfId="0" applyNumberFormat="1" applyFont="1" applyFill="1" applyBorder="1" applyAlignment="1" applyProtection="1">
      <alignment horizontal="center" vertical="center" wrapText="1"/>
      <protection locked="0"/>
    </xf>
    <xf numFmtId="3" fontId="7" fillId="18" borderId="15" xfId="0" applyNumberFormat="1" applyFont="1" applyFill="1" applyBorder="1" applyAlignment="1" applyProtection="1">
      <alignment horizontal="center" vertical="center" wrapText="1"/>
      <protection locked="0"/>
    </xf>
    <xf numFmtId="3" fontId="13" fillId="18" borderId="45" xfId="0" applyNumberFormat="1" applyFont="1" applyFill="1" applyBorder="1" applyAlignment="1" applyProtection="1">
      <alignment horizontal="center" vertical="center" wrapText="1"/>
      <protection locked="0"/>
    </xf>
    <xf numFmtId="3" fontId="13" fillId="12" borderId="3" xfId="0" applyNumberFormat="1" applyFont="1" applyFill="1" applyBorder="1" applyAlignment="1" applyProtection="1">
      <alignment horizontal="center" vertical="center" wrapText="1"/>
      <protection locked="0"/>
    </xf>
    <xf numFmtId="3" fontId="13" fillId="18" borderId="15" xfId="0" applyNumberFormat="1" applyFont="1" applyFill="1" applyBorder="1" applyAlignment="1" applyProtection="1">
      <alignment horizontal="center" vertical="center" wrapText="1"/>
      <protection locked="0"/>
    </xf>
    <xf numFmtId="3" fontId="13" fillId="12" borderId="5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14" xfId="0" applyNumberFormat="1" applyFont="1" applyBorder="1" applyAlignment="1" applyProtection="1">
      <alignment horizontal="center" vertical="center" wrapText="1"/>
      <protection locked="0"/>
    </xf>
    <xf numFmtId="3" fontId="13" fillId="15" borderId="17" xfId="0" applyNumberFormat="1" applyFont="1" applyFill="1" applyBorder="1" applyAlignment="1" applyProtection="1">
      <alignment horizontal="center" vertical="center" wrapText="1"/>
      <protection locked="0"/>
    </xf>
    <xf numFmtId="3" fontId="13" fillId="15" borderId="5" xfId="0" applyNumberFormat="1" applyFont="1" applyFill="1" applyBorder="1" applyAlignment="1" applyProtection="1">
      <alignment horizontal="center" vertical="center" wrapText="1"/>
      <protection locked="0"/>
    </xf>
    <xf numFmtId="3" fontId="13" fillId="15" borderId="3" xfId="0" applyNumberFormat="1" applyFont="1" applyFill="1" applyBorder="1" applyAlignment="1" applyProtection="1">
      <alignment horizontal="center" vertical="center" wrapText="1"/>
      <protection locked="0"/>
    </xf>
    <xf numFmtId="3" fontId="7" fillId="24" borderId="59" xfId="0" applyNumberFormat="1" applyFont="1" applyFill="1" applyBorder="1" applyAlignment="1">
      <alignment horizontal="center" vertical="center" wrapText="1"/>
    </xf>
    <xf numFmtId="3" fontId="7" fillId="24" borderId="61" xfId="0" applyNumberFormat="1" applyFont="1" applyFill="1" applyBorder="1" applyAlignment="1">
      <alignment horizontal="center" vertical="center" wrapText="1"/>
    </xf>
    <xf numFmtId="0" fontId="54" fillId="9" borderId="8" xfId="0" applyFont="1" applyFill="1" applyBorder="1" applyAlignment="1" applyProtection="1">
      <alignment horizontal="center" vertical="center" wrapText="1"/>
      <protection locked="0"/>
    </xf>
    <xf numFmtId="3" fontId="54" fillId="9" borderId="11" xfId="0" applyNumberFormat="1" applyFont="1" applyFill="1" applyBorder="1" applyAlignment="1" applyProtection="1">
      <alignment horizontal="center" vertical="center" wrapText="1"/>
      <protection locked="0"/>
    </xf>
    <xf numFmtId="3" fontId="54" fillId="27" borderId="8" xfId="0" applyNumberFormat="1" applyFont="1" applyFill="1" applyBorder="1" applyAlignment="1" applyProtection="1">
      <alignment horizontal="center" vertical="center" wrapText="1"/>
      <protection locked="0"/>
    </xf>
    <xf numFmtId="3" fontId="54" fillId="27" borderId="11" xfId="0" applyNumberFormat="1" applyFont="1" applyFill="1" applyBorder="1" applyAlignment="1" applyProtection="1">
      <alignment horizontal="center" vertical="center" wrapText="1"/>
      <protection locked="0"/>
    </xf>
    <xf numFmtId="3" fontId="7" fillId="12" borderId="14" xfId="0" applyNumberFormat="1" applyFont="1" applyFill="1" applyBorder="1" applyAlignment="1" applyProtection="1">
      <alignment horizontal="center" vertical="center" wrapText="1"/>
      <protection locked="0"/>
    </xf>
    <xf numFmtId="3" fontId="7" fillId="12" borderId="15" xfId="0" applyNumberFormat="1" applyFont="1" applyFill="1" applyBorder="1" applyAlignment="1" applyProtection="1">
      <alignment horizontal="center" vertical="center" wrapText="1"/>
      <protection locked="0"/>
    </xf>
    <xf numFmtId="0" fontId="54" fillId="27" borderId="8" xfId="0" applyFont="1" applyFill="1" applyBorder="1" applyAlignment="1" applyProtection="1">
      <alignment horizontal="center" vertical="center" wrapText="1"/>
      <protection locked="0"/>
    </xf>
    <xf numFmtId="0" fontId="32" fillId="6" borderId="1" xfId="0" applyFont="1" applyFill="1" applyBorder="1" applyAlignment="1" applyProtection="1">
      <alignment horizontal="center" vertical="center"/>
      <protection locked="0"/>
    </xf>
    <xf numFmtId="3" fontId="7" fillId="29" borderId="59" xfId="0" applyNumberFormat="1" applyFont="1" applyFill="1" applyBorder="1" applyAlignment="1">
      <alignment horizontal="center" vertical="center" wrapText="1"/>
    </xf>
    <xf numFmtId="3" fontId="7" fillId="29" borderId="60" xfId="0" applyNumberFormat="1" applyFont="1" applyFill="1" applyBorder="1" applyAlignment="1">
      <alignment horizontal="center" vertical="center" wrapText="1"/>
    </xf>
    <xf numFmtId="0" fontId="7" fillId="29" borderId="61" xfId="0" applyFont="1" applyFill="1" applyBorder="1" applyAlignment="1">
      <alignment horizontal="center" vertical="center" wrapText="1"/>
    </xf>
    <xf numFmtId="3" fontId="7" fillId="29" borderId="61" xfId="0" applyNumberFormat="1" applyFont="1" applyFill="1" applyBorder="1" applyAlignment="1">
      <alignment horizontal="center" vertical="center" wrapText="1"/>
    </xf>
    <xf numFmtId="0" fontId="54" fillId="26" borderId="41" xfId="0" applyFont="1" applyFill="1" applyBorder="1" applyAlignment="1" applyProtection="1">
      <alignment horizontal="center" vertical="center" wrapText="1" shrinkToFit="1"/>
      <protection locked="0"/>
    </xf>
    <xf numFmtId="0" fontId="38" fillId="9" borderId="17" xfId="0" applyFont="1" applyFill="1" applyBorder="1" applyAlignment="1" applyProtection="1">
      <alignment horizontal="justify" vertical="center" wrapText="1"/>
      <protection locked="0"/>
    </xf>
    <xf numFmtId="0" fontId="38" fillId="9" borderId="6" xfId="0" applyFont="1" applyFill="1" applyBorder="1" applyAlignment="1" applyProtection="1">
      <alignment horizontal="justify" vertical="center" wrapText="1"/>
      <protection locked="0"/>
    </xf>
    <xf numFmtId="0" fontId="58" fillId="9" borderId="3" xfId="0" applyFont="1" applyFill="1" applyBorder="1" applyAlignment="1" applyProtection="1">
      <alignment horizontal="justify" vertical="center" wrapText="1"/>
      <protection locked="0"/>
    </xf>
    <xf numFmtId="0" fontId="59" fillId="9" borderId="3" xfId="0" applyFont="1" applyFill="1" applyBorder="1" applyAlignment="1" applyProtection="1">
      <alignment horizontal="justify" vertical="center" wrapText="1"/>
      <protection locked="0"/>
    </xf>
    <xf numFmtId="0" fontId="47" fillId="9" borderId="3" xfId="0" applyFont="1" applyFill="1" applyBorder="1" applyAlignment="1" applyProtection="1">
      <alignment horizontal="justify" vertical="center" wrapText="1"/>
      <protection locked="0"/>
    </xf>
    <xf numFmtId="0" fontId="47" fillId="9" borderId="6" xfId="0" applyFont="1" applyFill="1" applyBorder="1" applyAlignment="1" applyProtection="1">
      <alignment horizontal="justify" vertical="center" wrapText="1"/>
      <protection locked="0"/>
    </xf>
    <xf numFmtId="0" fontId="38" fillId="9" borderId="3" xfId="0" applyFont="1" applyFill="1" applyBorder="1" applyAlignment="1" applyProtection="1">
      <alignment horizontal="justify" vertical="center" wrapText="1"/>
      <protection locked="0"/>
    </xf>
    <xf numFmtId="0" fontId="54" fillId="26" borderId="22" xfId="0" applyFont="1" applyFill="1" applyBorder="1" applyAlignment="1" applyProtection="1">
      <alignment horizontal="center" vertical="center" wrapText="1" shrinkToFit="1"/>
      <protection locked="0"/>
    </xf>
    <xf numFmtId="0" fontId="59" fillId="9" borderId="6" xfId="0" applyFont="1" applyFill="1" applyBorder="1" applyAlignment="1" applyProtection="1">
      <alignment horizontal="justify" vertical="center" wrapText="1"/>
      <protection locked="0"/>
    </xf>
    <xf numFmtId="0" fontId="61" fillId="27" borderId="8" xfId="0" applyFont="1" applyFill="1" applyBorder="1" applyAlignment="1" applyProtection="1">
      <alignment horizontal="center" vertical="center" wrapText="1"/>
      <protection locked="0"/>
    </xf>
    <xf numFmtId="3" fontId="61" fillId="27" borderId="11" xfId="0" applyNumberFormat="1" applyFont="1" applyFill="1" applyBorder="1" applyAlignment="1" applyProtection="1">
      <alignment horizontal="center" vertical="center" wrapText="1"/>
      <protection locked="0"/>
    </xf>
    <xf numFmtId="3" fontId="60" fillId="27" borderId="22" xfId="0" applyNumberFormat="1" applyFont="1" applyFill="1" applyBorder="1" applyAlignment="1">
      <alignment horizontal="center" vertical="center"/>
    </xf>
    <xf numFmtId="3" fontId="60" fillId="27" borderId="71" xfId="0" applyNumberFormat="1" applyFont="1" applyFill="1" applyBorder="1" applyAlignment="1">
      <alignment horizontal="center" vertical="center"/>
    </xf>
    <xf numFmtId="0" fontId="60" fillId="27" borderId="71" xfId="0" applyFont="1" applyFill="1" applyBorder="1" applyAlignment="1">
      <alignment horizontal="center" vertical="center"/>
    </xf>
    <xf numFmtId="0" fontId="64" fillId="31" borderId="8" xfId="0" applyFont="1" applyFill="1" applyBorder="1" applyAlignment="1" applyProtection="1">
      <alignment horizontal="center" vertical="center" wrapText="1"/>
      <protection locked="0"/>
    </xf>
    <xf numFmtId="3" fontId="64" fillId="31" borderId="11" xfId="0" applyNumberFormat="1" applyFont="1" applyFill="1" applyBorder="1" applyAlignment="1" applyProtection="1">
      <alignment horizontal="center" vertical="center" wrapText="1"/>
      <protection locked="0"/>
    </xf>
    <xf numFmtId="0" fontId="17" fillId="26" borderId="0" xfId="0" applyFont="1" applyFill="1" applyAlignment="1" applyProtection="1">
      <alignment horizontal="center" vertical="center" wrapText="1"/>
      <protection locked="0"/>
    </xf>
    <xf numFmtId="0" fontId="14" fillId="23" borderId="0" xfId="0" applyFont="1" applyFill="1" applyAlignment="1" applyProtection="1">
      <alignment horizontal="center" vertical="center" wrapText="1"/>
      <protection locked="0"/>
    </xf>
    <xf numFmtId="10" fontId="15" fillId="3" borderId="4" xfId="0" applyNumberFormat="1" applyFont="1" applyFill="1" applyBorder="1" applyAlignment="1">
      <alignment horizontal="center" vertical="center" wrapText="1"/>
    </xf>
    <xf numFmtId="10" fontId="15" fillId="3" borderId="7" xfId="0" applyNumberFormat="1" applyFont="1" applyFill="1" applyBorder="1" applyAlignment="1">
      <alignment horizontal="center" vertical="center" wrapText="1"/>
    </xf>
    <xf numFmtId="164" fontId="27" fillId="3" borderId="4" xfId="0" applyNumberFormat="1" applyFont="1" applyFill="1" applyBorder="1" applyAlignment="1">
      <alignment horizontal="center" vertical="center" wrapText="1"/>
    </xf>
    <xf numFmtId="164" fontId="27" fillId="3" borderId="7" xfId="0" applyNumberFormat="1" applyFont="1" applyFill="1" applyBorder="1" applyAlignment="1">
      <alignment horizontal="center" vertical="center" wrapText="1"/>
    </xf>
    <xf numFmtId="164" fontId="27" fillId="3" borderId="57" xfId="0" applyNumberFormat="1" applyFont="1" applyFill="1" applyBorder="1" applyAlignment="1">
      <alignment horizontal="center" vertical="center" wrapText="1"/>
    </xf>
    <xf numFmtId="164" fontId="27" fillId="3" borderId="58" xfId="0" applyNumberFormat="1" applyFont="1" applyFill="1" applyBorder="1" applyAlignment="1">
      <alignment horizontal="center" vertical="center" wrapText="1"/>
    </xf>
    <xf numFmtId="0" fontId="32" fillId="6" borderId="32" xfId="0" applyFont="1" applyFill="1" applyBorder="1" applyAlignment="1" applyProtection="1">
      <alignment horizontal="center" vertical="center"/>
      <protection locked="0"/>
    </xf>
    <xf numFmtId="0" fontId="32" fillId="6" borderId="1" xfId="0" applyFont="1" applyFill="1" applyBorder="1" applyAlignment="1" applyProtection="1">
      <alignment horizontal="center" vertical="center"/>
      <protection locked="0"/>
    </xf>
    <xf numFmtId="164" fontId="7" fillId="9" borderId="23" xfId="1" applyNumberFormat="1" applyFont="1" applyFill="1" applyBorder="1" applyAlignment="1" applyProtection="1">
      <alignment horizontal="center" vertical="center" wrapText="1"/>
      <protection locked="0"/>
    </xf>
    <xf numFmtId="164" fontId="7" fillId="9" borderId="10" xfId="1" applyNumberFormat="1" applyFont="1" applyFill="1" applyBorder="1" applyAlignment="1" applyProtection="1">
      <alignment horizontal="center" vertical="center" wrapText="1"/>
      <protection locked="0"/>
    </xf>
    <xf numFmtId="164" fontId="7" fillId="9" borderId="27" xfId="1" applyNumberFormat="1" applyFont="1" applyFill="1" applyBorder="1" applyAlignment="1" applyProtection="1">
      <alignment horizontal="center" vertical="center" wrapText="1"/>
      <protection locked="0"/>
    </xf>
    <xf numFmtId="164" fontId="7" fillId="9" borderId="24" xfId="1" applyNumberFormat="1" applyFont="1" applyFill="1" applyBorder="1" applyAlignment="1" applyProtection="1">
      <alignment horizontal="center" vertical="center" wrapText="1"/>
      <protection locked="0"/>
    </xf>
    <xf numFmtId="164" fontId="7" fillId="9" borderId="1" xfId="1" applyNumberFormat="1" applyFont="1" applyFill="1" applyBorder="1" applyAlignment="1" applyProtection="1">
      <alignment horizontal="center" vertical="center" wrapText="1"/>
      <protection locked="0"/>
    </xf>
    <xf numFmtId="164" fontId="7" fillId="9" borderId="28" xfId="1" applyNumberFormat="1" applyFont="1" applyFill="1" applyBorder="1" applyAlignment="1" applyProtection="1">
      <alignment horizontal="center" vertical="center" wrapText="1"/>
      <protection locked="0"/>
    </xf>
    <xf numFmtId="0" fontId="16" fillId="7" borderId="31" xfId="0" applyFont="1" applyFill="1" applyBorder="1" applyAlignment="1" applyProtection="1">
      <alignment horizontal="center" vertical="center"/>
      <protection locked="0"/>
    </xf>
    <xf numFmtId="0" fontId="16" fillId="7" borderId="10" xfId="0" applyFont="1" applyFill="1" applyBorder="1" applyAlignment="1" applyProtection="1">
      <alignment horizontal="center" vertical="center"/>
      <protection locked="0"/>
    </xf>
    <xf numFmtId="0" fontId="16" fillId="7" borderId="25" xfId="0" applyFont="1" applyFill="1" applyBorder="1" applyAlignment="1" applyProtection="1">
      <alignment horizontal="center" vertical="center"/>
      <protection locked="0"/>
    </xf>
    <xf numFmtId="10" fontId="24" fillId="10" borderId="41" xfId="1" applyNumberFormat="1" applyFont="1" applyFill="1" applyBorder="1" applyAlignment="1">
      <alignment horizontal="center" vertical="center" wrapText="1"/>
    </xf>
    <xf numFmtId="0" fontId="25" fillId="19" borderId="33" xfId="0" applyFont="1" applyFill="1" applyBorder="1" applyAlignment="1" applyProtection="1">
      <alignment horizontal="center" vertical="center" wrapText="1"/>
      <protection locked="0"/>
    </xf>
    <xf numFmtId="0" fontId="25" fillId="19" borderId="30" xfId="0" applyFont="1" applyFill="1" applyBorder="1" applyAlignment="1" applyProtection="1">
      <alignment horizontal="center" vertical="center" wrapText="1"/>
      <protection locked="0"/>
    </xf>
    <xf numFmtId="0" fontId="25" fillId="19" borderId="40" xfId="0" applyFont="1" applyFill="1" applyBorder="1" applyAlignment="1" applyProtection="1">
      <alignment horizontal="center" vertical="center" wrapText="1"/>
      <protection locked="0"/>
    </xf>
    <xf numFmtId="164" fontId="7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10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25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26" xfId="1" applyNumberFormat="1" applyFont="1" applyFill="1" applyBorder="1" applyAlignment="1" applyProtection="1">
      <alignment horizontal="center" vertical="center" wrapText="1"/>
      <protection locked="0"/>
    </xf>
    <xf numFmtId="10" fontId="15" fillId="3" borderId="46" xfId="0" applyNumberFormat="1" applyFont="1" applyFill="1" applyBorder="1" applyAlignment="1" applyProtection="1">
      <alignment horizontal="center" vertical="center" wrapText="1"/>
      <protection hidden="1"/>
    </xf>
    <xf numFmtId="10" fontId="15" fillId="3" borderId="7" xfId="0" applyNumberFormat="1" applyFont="1" applyFill="1" applyBorder="1" applyAlignment="1" applyProtection="1">
      <alignment horizontal="center" vertical="center" wrapText="1"/>
      <protection hidden="1"/>
    </xf>
    <xf numFmtId="0" fontId="55" fillId="25" borderId="54" xfId="0" applyFont="1" applyFill="1" applyBorder="1" applyAlignment="1">
      <alignment horizontal="center" vertical="center" wrapText="1"/>
    </xf>
    <xf numFmtId="0" fontId="55" fillId="25" borderId="53" xfId="0" applyFont="1" applyFill="1" applyBorder="1" applyAlignment="1">
      <alignment horizontal="center" vertical="center" wrapText="1"/>
    </xf>
    <xf numFmtId="10" fontId="26" fillId="3" borderId="4" xfId="0" applyNumberFormat="1" applyFont="1" applyFill="1" applyBorder="1" applyAlignment="1">
      <alignment horizontal="center" vertical="center" wrapText="1"/>
    </xf>
    <xf numFmtId="10" fontId="26" fillId="3" borderId="7" xfId="0" applyNumberFormat="1" applyFont="1" applyFill="1" applyBorder="1" applyAlignment="1">
      <alignment horizontal="center" vertical="center" wrapText="1"/>
    </xf>
    <xf numFmtId="10" fontId="26" fillId="3" borderId="23" xfId="0" applyNumberFormat="1" applyFont="1" applyFill="1" applyBorder="1" applyAlignment="1">
      <alignment horizontal="center" vertical="center" wrapText="1"/>
    </xf>
    <xf numFmtId="10" fontId="26" fillId="3" borderId="24" xfId="0" applyNumberFormat="1" applyFont="1" applyFill="1" applyBorder="1" applyAlignment="1">
      <alignment horizontal="center" vertical="center" wrapText="1"/>
    </xf>
    <xf numFmtId="10" fontId="25" fillId="20" borderId="41" xfId="1" applyNumberFormat="1" applyFont="1" applyFill="1" applyBorder="1" applyAlignment="1">
      <alignment horizontal="center" vertical="center" wrapText="1"/>
    </xf>
    <xf numFmtId="0" fontId="55" fillId="25" borderId="65" xfId="0" applyFont="1" applyFill="1" applyBorder="1" applyAlignment="1">
      <alignment horizontal="center" vertical="center" wrapText="1"/>
    </xf>
    <xf numFmtId="0" fontId="55" fillId="25" borderId="64" xfId="0" applyFont="1" applyFill="1" applyBorder="1" applyAlignment="1">
      <alignment horizontal="center" vertical="center" wrapText="1"/>
    </xf>
    <xf numFmtId="10" fontId="33" fillId="10" borderId="41" xfId="1" applyNumberFormat="1" applyFont="1" applyFill="1" applyBorder="1" applyAlignment="1">
      <alignment horizontal="center" vertical="center" wrapText="1"/>
    </xf>
    <xf numFmtId="10" fontId="24" fillId="10" borderId="8" xfId="1" applyNumberFormat="1" applyFont="1" applyFill="1" applyBorder="1" applyAlignment="1">
      <alignment horizontal="center" vertical="center" wrapText="1"/>
    </xf>
    <xf numFmtId="10" fontId="24" fillId="10" borderId="11" xfId="1" applyNumberFormat="1" applyFont="1" applyFill="1" applyBorder="1" applyAlignment="1">
      <alignment horizontal="center" vertical="center" wrapText="1"/>
    </xf>
    <xf numFmtId="164" fontId="30" fillId="3" borderId="4" xfId="0" applyNumberFormat="1" applyFont="1" applyFill="1" applyBorder="1" applyAlignment="1">
      <alignment horizontal="center" vertical="center" wrapText="1"/>
    </xf>
    <xf numFmtId="164" fontId="30" fillId="3" borderId="7" xfId="0" applyNumberFormat="1" applyFont="1" applyFill="1" applyBorder="1" applyAlignment="1">
      <alignment horizontal="center" vertical="center" wrapText="1"/>
    </xf>
    <xf numFmtId="0" fontId="55" fillId="0" borderId="65" xfId="0" applyFont="1" applyBorder="1" applyAlignment="1">
      <alignment horizontal="center" vertical="center" wrapText="1"/>
    </xf>
    <xf numFmtId="0" fontId="55" fillId="0" borderId="64" xfId="0" applyFont="1" applyBorder="1" applyAlignment="1">
      <alignment horizontal="center" vertical="center" wrapText="1"/>
    </xf>
    <xf numFmtId="0" fontId="46" fillId="25" borderId="54" xfId="0" applyFont="1" applyFill="1" applyBorder="1" applyAlignment="1">
      <alignment horizontal="center" vertical="center" wrapText="1"/>
    </xf>
    <xf numFmtId="0" fontId="46" fillId="25" borderId="53" xfId="0" applyFont="1" applyFill="1" applyBorder="1" applyAlignment="1">
      <alignment horizontal="center" vertical="center" wrapText="1"/>
    </xf>
    <xf numFmtId="0" fontId="17" fillId="13" borderId="1" xfId="0" applyFont="1" applyFill="1" applyBorder="1" applyAlignment="1" applyProtection="1">
      <alignment horizontal="center" vertical="center"/>
      <protection locked="0"/>
    </xf>
    <xf numFmtId="0" fontId="17" fillId="13" borderId="26" xfId="0" applyFont="1" applyFill="1" applyBorder="1" applyAlignment="1" applyProtection="1">
      <alignment horizontal="center" vertical="center"/>
      <protection locked="0"/>
    </xf>
    <xf numFmtId="0" fontId="32" fillId="4" borderId="32" xfId="0" applyFont="1" applyFill="1" applyBorder="1" applyAlignment="1" applyProtection="1">
      <alignment horizontal="center" vertical="center" wrapText="1"/>
      <protection locked="0"/>
    </xf>
    <xf numFmtId="0" fontId="32" fillId="4" borderId="1" xfId="0" applyFont="1" applyFill="1" applyBorder="1" applyAlignment="1" applyProtection="1">
      <alignment horizontal="center" vertical="center" wrapText="1"/>
      <protection locked="0"/>
    </xf>
    <xf numFmtId="0" fontId="16" fillId="14" borderId="29" xfId="0" applyFont="1" applyFill="1" applyBorder="1" applyAlignment="1" applyProtection="1">
      <alignment horizontal="center" vertical="center" wrapText="1"/>
      <protection locked="0"/>
    </xf>
    <xf numFmtId="0" fontId="16" fillId="14" borderId="30" xfId="0" applyFont="1" applyFill="1" applyBorder="1" applyAlignment="1" applyProtection="1">
      <alignment horizontal="center" vertical="center" wrapText="1"/>
      <protection locked="0"/>
    </xf>
    <xf numFmtId="0" fontId="16" fillId="14" borderId="34" xfId="0" applyFont="1" applyFill="1" applyBorder="1" applyAlignment="1" applyProtection="1">
      <alignment horizontal="center" vertical="center" wrapText="1"/>
      <protection locked="0"/>
    </xf>
    <xf numFmtId="0" fontId="17" fillId="5" borderId="8" xfId="0" applyFont="1" applyFill="1" applyBorder="1" applyAlignment="1" applyProtection="1">
      <alignment horizontal="center" vertical="center" wrapText="1"/>
      <protection locked="0"/>
    </xf>
    <xf numFmtId="0" fontId="17" fillId="5" borderId="11" xfId="0" applyFont="1" applyFill="1" applyBorder="1" applyAlignment="1" applyProtection="1">
      <alignment horizontal="center" vertical="center" wrapText="1"/>
      <protection locked="0"/>
    </xf>
    <xf numFmtId="164" fontId="7" fillId="0" borderId="27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28" xfId="1" applyNumberFormat="1" applyFont="1" applyFill="1" applyBorder="1" applyAlignment="1" applyProtection="1">
      <alignment horizontal="center" vertical="center" wrapText="1"/>
      <protection locked="0"/>
    </xf>
    <xf numFmtId="0" fontId="32" fillId="4" borderId="33" xfId="0" applyFont="1" applyFill="1" applyBorder="1" applyAlignment="1" applyProtection="1">
      <alignment horizontal="center" vertical="center" wrapText="1"/>
      <protection locked="0"/>
    </xf>
    <xf numFmtId="0" fontId="32" fillId="4" borderId="30" xfId="0" applyFont="1" applyFill="1" applyBorder="1" applyAlignment="1" applyProtection="1">
      <alignment horizontal="center" vertical="center" wrapText="1"/>
      <protection locked="0"/>
    </xf>
    <xf numFmtId="0" fontId="32" fillId="4" borderId="26" xfId="0" applyFont="1" applyFill="1" applyBorder="1" applyAlignment="1" applyProtection="1">
      <alignment horizontal="center" vertical="center" wrapText="1"/>
      <protection locked="0"/>
    </xf>
    <xf numFmtId="0" fontId="55" fillId="0" borderId="67" xfId="0" applyFont="1" applyBorder="1" applyAlignment="1">
      <alignment horizontal="center" vertical="center" wrapText="1"/>
    </xf>
    <xf numFmtId="0" fontId="55" fillId="0" borderId="68" xfId="0" applyFont="1" applyBorder="1" applyAlignment="1">
      <alignment horizontal="center" vertical="center" wrapText="1"/>
    </xf>
    <xf numFmtId="10" fontId="32" fillId="6" borderId="8" xfId="0" applyNumberFormat="1" applyFont="1" applyFill="1" applyBorder="1" applyAlignment="1">
      <alignment horizontal="center" vertical="center"/>
    </xf>
    <xf numFmtId="10" fontId="32" fillId="6" borderId="11" xfId="0" applyNumberFormat="1" applyFont="1" applyFill="1" applyBorder="1" applyAlignment="1">
      <alignment horizontal="center" vertical="center"/>
    </xf>
    <xf numFmtId="0" fontId="25" fillId="8" borderId="31" xfId="0" applyFont="1" applyFill="1" applyBorder="1" applyAlignment="1" applyProtection="1">
      <alignment horizontal="center" vertical="center"/>
      <protection locked="0"/>
    </xf>
    <xf numFmtId="0" fontId="25" fillId="8" borderId="10" xfId="0" applyFont="1" applyFill="1" applyBorder="1" applyAlignment="1" applyProtection="1">
      <alignment horizontal="center" vertical="center"/>
      <protection locked="0"/>
    </xf>
    <xf numFmtId="0" fontId="25" fillId="8" borderId="25" xfId="0" applyFont="1" applyFill="1" applyBorder="1" applyAlignment="1" applyProtection="1">
      <alignment horizontal="center" vertical="center"/>
      <protection locked="0"/>
    </xf>
    <xf numFmtId="0" fontId="55" fillId="0" borderId="54" xfId="0" applyFont="1" applyBorder="1" applyAlignment="1">
      <alignment horizontal="center" vertical="center" wrapText="1"/>
    </xf>
    <xf numFmtId="0" fontId="55" fillId="0" borderId="53" xfId="0" applyFont="1" applyBorder="1" applyAlignment="1">
      <alignment horizontal="center" vertical="center" wrapText="1"/>
    </xf>
    <xf numFmtId="10" fontId="32" fillId="6" borderId="31" xfId="0" applyNumberFormat="1" applyFont="1" applyFill="1" applyBorder="1" applyAlignment="1">
      <alignment horizontal="center" vertical="center"/>
    </xf>
    <xf numFmtId="10" fontId="32" fillId="6" borderId="32" xfId="0" applyNumberFormat="1" applyFont="1" applyFill="1" applyBorder="1" applyAlignment="1">
      <alignment horizontal="center" vertical="center"/>
    </xf>
    <xf numFmtId="0" fontId="54" fillId="25" borderId="63" xfId="0" applyFont="1" applyFill="1" applyBorder="1" applyAlignment="1">
      <alignment horizontal="center" vertical="center" wrapText="1"/>
    </xf>
    <xf numFmtId="0" fontId="54" fillId="25" borderId="64" xfId="0" applyFont="1" applyFill="1" applyBorder="1" applyAlignment="1">
      <alignment horizontal="center" vertical="center" wrapText="1"/>
    </xf>
    <xf numFmtId="164" fontId="56" fillId="3" borderId="4" xfId="0" applyNumberFormat="1" applyFont="1" applyFill="1" applyBorder="1" applyAlignment="1">
      <alignment horizontal="center" vertical="center" wrapText="1"/>
    </xf>
    <xf numFmtId="164" fontId="56" fillId="3" borderId="7" xfId="0" applyNumberFormat="1" applyFont="1" applyFill="1" applyBorder="1" applyAlignment="1">
      <alignment horizontal="center" vertical="center" wrapText="1"/>
    </xf>
    <xf numFmtId="0" fontId="46" fillId="25" borderId="63" xfId="0" applyFont="1" applyFill="1" applyBorder="1" applyAlignment="1">
      <alignment horizontal="left" vertical="center" wrapText="1"/>
    </xf>
    <xf numFmtId="0" fontId="46" fillId="25" borderId="64" xfId="0" applyFont="1" applyFill="1" applyBorder="1" applyAlignment="1">
      <alignment horizontal="left" vertical="center" wrapText="1"/>
    </xf>
    <xf numFmtId="0" fontId="46" fillId="25" borderId="52" xfId="0" applyFont="1" applyFill="1" applyBorder="1" applyAlignment="1">
      <alignment horizontal="left" vertical="center" wrapText="1"/>
    </xf>
    <xf numFmtId="0" fontId="46" fillId="25" borderId="53" xfId="0" applyFont="1" applyFill="1" applyBorder="1" applyAlignment="1">
      <alignment horizontal="left" vertical="center" wrapText="1"/>
    </xf>
    <xf numFmtId="164" fontId="12" fillId="3" borderId="4" xfId="0" applyNumberFormat="1" applyFont="1" applyFill="1" applyBorder="1" applyAlignment="1">
      <alignment horizontal="center" vertical="center" wrapText="1"/>
    </xf>
    <xf numFmtId="164" fontId="12" fillId="3" borderId="7" xfId="0" applyNumberFormat="1" applyFont="1" applyFill="1" applyBorder="1" applyAlignment="1">
      <alignment horizontal="center" vertical="center" wrapText="1"/>
    </xf>
    <xf numFmtId="0" fontId="54" fillId="25" borderId="63" xfId="0" applyFont="1" applyFill="1" applyBorder="1" applyAlignment="1">
      <alignment wrapText="1"/>
    </xf>
    <xf numFmtId="0" fontId="54" fillId="25" borderId="64" xfId="0" applyFont="1" applyFill="1" applyBorder="1" applyAlignment="1">
      <alignment wrapText="1"/>
    </xf>
    <xf numFmtId="0" fontId="55" fillId="25" borderId="65" xfId="0" applyFont="1" applyFill="1" applyBorder="1" applyAlignment="1">
      <alignment wrapText="1"/>
    </xf>
    <xf numFmtId="0" fontId="55" fillId="25" borderId="64" xfId="0" applyFont="1" applyFill="1" applyBorder="1" applyAlignment="1">
      <alignment wrapText="1"/>
    </xf>
    <xf numFmtId="0" fontId="62" fillId="25" borderId="65" xfId="0" applyFont="1" applyFill="1" applyBorder="1" applyAlignment="1">
      <alignment wrapText="1"/>
    </xf>
    <xf numFmtId="0" fontId="62" fillId="25" borderId="64" xfId="0" applyFont="1" applyFill="1" applyBorder="1" applyAlignment="1">
      <alignment wrapText="1"/>
    </xf>
    <xf numFmtId="0" fontId="55" fillId="25" borderId="54" xfId="0" applyFont="1" applyFill="1" applyBorder="1" applyAlignment="1">
      <alignment wrapText="1"/>
    </xf>
    <xf numFmtId="0" fontId="55" fillId="25" borderId="53" xfId="0" applyFont="1" applyFill="1" applyBorder="1" applyAlignment="1">
      <alignment wrapText="1"/>
    </xf>
    <xf numFmtId="0" fontId="15" fillId="0" borderId="0" xfId="0" applyFont="1" applyAlignment="1" applyProtection="1">
      <alignment horizontal="center" vertical="center"/>
      <protection locked="0"/>
    </xf>
    <xf numFmtId="0" fontId="6" fillId="9" borderId="3" xfId="0" applyFont="1" applyFill="1" applyBorder="1" applyAlignment="1" applyProtection="1">
      <alignment horizontal="justify" vertical="center" wrapText="1"/>
      <protection locked="0"/>
    </xf>
    <xf numFmtId="0" fontId="6" fillId="9" borderId="6" xfId="0" applyFont="1" applyFill="1" applyBorder="1" applyAlignment="1" applyProtection="1">
      <alignment horizontal="justify" vertical="center" wrapText="1"/>
      <protection locked="0"/>
    </xf>
    <xf numFmtId="10" fontId="6" fillId="0" borderId="36" xfId="1" applyNumberFormat="1" applyFont="1" applyFill="1" applyBorder="1" applyAlignment="1" applyProtection="1">
      <alignment horizontal="center" vertical="center" wrapText="1"/>
      <protection locked="0"/>
    </xf>
    <xf numFmtId="10" fontId="6" fillId="0" borderId="16" xfId="1" applyNumberFormat="1" applyFont="1" applyFill="1" applyBorder="1" applyAlignment="1" applyProtection="1">
      <alignment horizontal="center" vertical="center" wrapText="1"/>
      <protection locked="0"/>
    </xf>
    <xf numFmtId="0" fontId="55" fillId="0" borderId="65" xfId="0" applyFont="1" applyBorder="1" applyAlignment="1">
      <alignment wrapText="1"/>
    </xf>
    <xf numFmtId="0" fontId="55" fillId="0" borderId="64" xfId="0" applyFont="1" applyBorder="1" applyAlignment="1">
      <alignment wrapText="1"/>
    </xf>
    <xf numFmtId="0" fontId="55" fillId="0" borderId="54" xfId="0" applyFont="1" applyBorder="1" applyAlignment="1">
      <alignment wrapText="1"/>
    </xf>
    <xf numFmtId="0" fontId="55" fillId="0" borderId="53" xfId="0" applyFont="1" applyBorder="1" applyAlignment="1">
      <alignment wrapText="1"/>
    </xf>
    <xf numFmtId="164" fontId="63" fillId="3" borderId="4" xfId="0" applyNumberFormat="1" applyFont="1" applyFill="1" applyBorder="1" applyAlignment="1">
      <alignment horizontal="center" vertical="center" wrapText="1"/>
    </xf>
    <xf numFmtId="164" fontId="63" fillId="3" borderId="7" xfId="0" applyNumberFormat="1" applyFont="1" applyFill="1" applyBorder="1" applyAlignment="1">
      <alignment horizontal="center" vertical="center" wrapText="1"/>
    </xf>
    <xf numFmtId="0" fontId="62" fillId="0" borderId="67" xfId="0" applyFont="1" applyBorder="1" applyAlignment="1">
      <alignment wrapText="1"/>
    </xf>
    <xf numFmtId="0" fontId="62" fillId="0" borderId="68" xfId="0" applyFont="1" applyBorder="1" applyAlignment="1">
      <alignment wrapText="1"/>
    </xf>
    <xf numFmtId="10" fontId="15" fillId="28" borderId="41" xfId="0" applyNumberFormat="1" applyFont="1" applyFill="1" applyBorder="1" applyAlignment="1" applyProtection="1">
      <alignment horizontal="center" vertical="center" wrapText="1"/>
      <protection hidden="1"/>
    </xf>
    <xf numFmtId="10" fontId="57" fillId="10" borderId="8" xfId="1" applyNumberFormat="1" applyFont="1" applyFill="1" applyBorder="1" applyAlignment="1">
      <alignment horizontal="center" vertical="center" wrapText="1"/>
    </xf>
    <xf numFmtId="10" fontId="57" fillId="10" borderId="11" xfId="1" applyNumberFormat="1" applyFont="1" applyFill="1" applyBorder="1" applyAlignment="1">
      <alignment horizontal="center" vertical="center" wrapText="1"/>
    </xf>
    <xf numFmtId="0" fontId="27" fillId="9" borderId="55" xfId="0" applyFont="1" applyFill="1" applyBorder="1" applyAlignment="1" applyProtection="1">
      <alignment horizontal="center" vertical="center" wrapText="1"/>
      <protection locked="0"/>
    </xf>
    <xf numFmtId="0" fontId="27" fillId="9" borderId="56" xfId="0" applyFont="1" applyFill="1" applyBorder="1" applyAlignment="1" applyProtection="1">
      <alignment horizontal="center" vertical="center" wrapText="1"/>
      <protection locked="0"/>
    </xf>
    <xf numFmtId="0" fontId="46" fillId="25" borderId="54" xfId="0" applyFont="1" applyFill="1" applyBorder="1" applyAlignment="1">
      <alignment horizontal="left" vertical="center" wrapText="1"/>
    </xf>
    <xf numFmtId="0" fontId="6" fillId="9" borderId="9" xfId="0" applyFont="1" applyFill="1" applyBorder="1" applyAlignment="1" applyProtection="1">
      <alignment horizontal="justify" vertical="center" wrapText="1"/>
      <protection locked="0"/>
    </xf>
    <xf numFmtId="0" fontId="6" fillId="9" borderId="12" xfId="0" applyFont="1" applyFill="1" applyBorder="1" applyAlignment="1" applyProtection="1">
      <alignment horizontal="justify" vertical="center" wrapText="1"/>
      <protection locked="0"/>
    </xf>
    <xf numFmtId="0" fontId="54" fillId="25" borderId="52" xfId="0" applyFont="1" applyFill="1" applyBorder="1" applyAlignment="1">
      <alignment horizontal="center" vertical="center" wrapText="1"/>
    </xf>
    <xf numFmtId="0" fontId="54" fillId="25" borderId="53" xfId="0" applyFont="1" applyFill="1" applyBorder="1" applyAlignment="1">
      <alignment horizontal="center" vertical="center" wrapText="1"/>
    </xf>
    <xf numFmtId="0" fontId="24" fillId="16" borderId="47" xfId="5" applyFont="1" applyFill="1" applyBorder="1" applyAlignment="1">
      <alignment horizontal="center" vertical="center" wrapText="1" shrinkToFit="1"/>
    </xf>
    <xf numFmtId="0" fontId="24" fillId="16" borderId="48" xfId="5" applyFont="1" applyFill="1" applyBorder="1" applyAlignment="1">
      <alignment horizontal="center" vertical="center" wrapText="1" shrinkToFit="1"/>
    </xf>
    <xf numFmtId="0" fontId="24" fillId="16" borderId="49" xfId="5" applyFont="1" applyFill="1" applyBorder="1" applyAlignment="1">
      <alignment horizontal="center" vertical="center" wrapText="1" shrinkToFit="1"/>
    </xf>
    <xf numFmtId="0" fontId="25" fillId="16" borderId="47" xfId="5" applyFont="1" applyFill="1" applyBorder="1" applyAlignment="1">
      <alignment horizontal="center" vertical="center" wrapText="1" shrinkToFit="1"/>
    </xf>
    <xf numFmtId="0" fontId="25" fillId="16" borderId="48" xfId="5" applyFont="1" applyFill="1" applyBorder="1" applyAlignment="1">
      <alignment horizontal="center" vertical="center" wrapText="1" shrinkToFit="1"/>
    </xf>
    <xf numFmtId="0" fontId="25" fillId="16" borderId="49" xfId="5" applyFont="1" applyFill="1" applyBorder="1" applyAlignment="1">
      <alignment horizontal="center" vertical="center" wrapText="1" shrinkToFit="1"/>
    </xf>
    <xf numFmtId="0" fontId="21" fillId="9" borderId="0" xfId="0" applyFont="1" applyFill="1" applyAlignment="1" applyProtection="1">
      <alignment horizontal="left" vertical="center"/>
      <protection locked="0"/>
    </xf>
    <xf numFmtId="0" fontId="21" fillId="22" borderId="0" xfId="0" applyFont="1" applyFill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5" fillId="0" borderId="13" xfId="0" applyFont="1" applyBorder="1" applyAlignment="1" applyProtection="1">
      <alignment horizontal="center" vertical="center" wrapText="1"/>
      <protection locked="0"/>
    </xf>
    <xf numFmtId="0" fontId="16" fillId="18" borderId="9" xfId="0" applyFont="1" applyFill="1" applyBorder="1" applyAlignment="1" applyProtection="1">
      <alignment horizontal="center" vertical="center" wrapText="1"/>
      <protection locked="0"/>
    </xf>
    <xf numFmtId="0" fontId="16" fillId="18" borderId="12" xfId="0" applyFont="1" applyFill="1" applyBorder="1" applyAlignment="1" applyProtection="1">
      <alignment horizontal="center" vertical="center" wrapText="1"/>
      <protection locked="0"/>
    </xf>
    <xf numFmtId="0" fontId="16" fillId="18" borderId="14" xfId="0" applyFont="1" applyFill="1" applyBorder="1" applyAlignment="1" applyProtection="1">
      <alignment horizontal="center" vertical="center" wrapText="1"/>
      <protection locked="0"/>
    </xf>
    <xf numFmtId="0" fontId="16" fillId="18" borderId="15" xfId="0" applyFont="1" applyFill="1" applyBorder="1" applyAlignment="1" applyProtection="1">
      <alignment horizontal="center" vertical="center" wrapText="1"/>
      <protection locked="0"/>
    </xf>
    <xf numFmtId="0" fontId="16" fillId="18" borderId="18" xfId="0" applyFont="1" applyFill="1" applyBorder="1" applyAlignment="1" applyProtection="1">
      <alignment horizontal="center" vertical="center" wrapText="1"/>
      <protection locked="0"/>
    </xf>
    <xf numFmtId="164" fontId="6" fillId="0" borderId="35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16" xfId="1" applyNumberFormat="1" applyFont="1" applyFill="1" applyBorder="1" applyAlignment="1" applyProtection="1">
      <alignment horizontal="center" vertical="center" wrapText="1"/>
      <protection locked="0"/>
    </xf>
    <xf numFmtId="0" fontId="14" fillId="6" borderId="0" xfId="0" applyFont="1" applyFill="1" applyAlignment="1" applyProtection="1">
      <alignment horizontal="center" vertical="center"/>
      <protection locked="0"/>
    </xf>
    <xf numFmtId="0" fontId="6" fillId="9" borderId="18" xfId="0" applyFont="1" applyFill="1" applyBorder="1" applyAlignment="1" applyProtection="1">
      <alignment horizontal="justify" vertical="center" wrapText="1"/>
      <protection locked="0"/>
    </xf>
    <xf numFmtId="0" fontId="6" fillId="9" borderId="17" xfId="0" applyFont="1" applyFill="1" applyBorder="1" applyAlignment="1" applyProtection="1">
      <alignment horizontal="justify" vertical="center" wrapText="1"/>
      <protection locked="0"/>
    </xf>
    <xf numFmtId="0" fontId="15" fillId="0" borderId="11" xfId="0" applyFont="1" applyBorder="1" applyAlignment="1" applyProtection="1">
      <alignment horizontal="center" vertical="center" wrapText="1"/>
      <protection locked="0"/>
    </xf>
    <xf numFmtId="0" fontId="12" fillId="7" borderId="33" xfId="0" applyFont="1" applyFill="1" applyBorder="1" applyAlignment="1" applyProtection="1">
      <alignment horizontal="center" vertical="center"/>
      <protection locked="0"/>
    </xf>
    <xf numFmtId="0" fontId="12" fillId="7" borderId="30" xfId="0" applyFont="1" applyFill="1" applyBorder="1" applyAlignment="1" applyProtection="1">
      <alignment horizontal="center" vertical="center"/>
      <protection locked="0"/>
    </xf>
    <xf numFmtId="0" fontId="12" fillId="7" borderId="34" xfId="0" applyFont="1" applyFill="1" applyBorder="1" applyAlignment="1" applyProtection="1">
      <alignment horizontal="center" vertical="center"/>
      <protection locked="0"/>
    </xf>
    <xf numFmtId="0" fontId="16" fillId="17" borderId="25" xfId="0" applyFont="1" applyFill="1" applyBorder="1" applyAlignment="1" applyProtection="1">
      <alignment horizontal="center" vertical="center" wrapText="1"/>
      <protection locked="0"/>
    </xf>
    <xf numFmtId="0" fontId="16" fillId="17" borderId="39" xfId="0" applyFont="1" applyFill="1" applyBorder="1" applyAlignment="1" applyProtection="1">
      <alignment horizontal="center" vertical="center" wrapText="1"/>
      <protection locked="0"/>
    </xf>
    <xf numFmtId="0" fontId="16" fillId="17" borderId="26" xfId="0" applyFont="1" applyFill="1" applyBorder="1" applyAlignment="1" applyProtection="1">
      <alignment horizontal="center" vertical="center" wrapText="1"/>
      <protection locked="0"/>
    </xf>
    <xf numFmtId="0" fontId="32" fillId="16" borderId="44" xfId="5" applyFont="1" applyFill="1" applyBorder="1" applyAlignment="1">
      <alignment horizontal="center" vertical="center" wrapText="1" shrinkToFit="1"/>
    </xf>
    <xf numFmtId="0" fontId="32" fillId="16" borderId="0" xfId="5" applyFont="1" applyFill="1" applyAlignment="1">
      <alignment horizontal="center" vertical="center" wrapText="1" shrinkToFit="1"/>
    </xf>
    <xf numFmtId="0" fontId="32" fillId="16" borderId="39" xfId="5" applyFont="1" applyFill="1" applyBorder="1" applyAlignment="1">
      <alignment horizontal="center" vertical="center" wrapText="1" shrinkToFit="1"/>
    </xf>
    <xf numFmtId="164" fontId="56" fillId="3" borderId="57" xfId="0" applyNumberFormat="1" applyFont="1" applyFill="1" applyBorder="1" applyAlignment="1">
      <alignment horizontal="center" vertical="center" wrapText="1"/>
    </xf>
    <xf numFmtId="164" fontId="56" fillId="3" borderId="58" xfId="0" applyNumberFormat="1" applyFont="1" applyFill="1" applyBorder="1" applyAlignment="1">
      <alignment horizontal="center" vertical="center" wrapText="1"/>
    </xf>
    <xf numFmtId="165" fontId="12" fillId="3" borderId="46" xfId="0" applyNumberFormat="1" applyFont="1" applyFill="1" applyBorder="1" applyAlignment="1" applyProtection="1">
      <alignment horizontal="center" vertical="center" wrapText="1"/>
      <protection hidden="1"/>
    </xf>
    <xf numFmtId="165" fontId="12" fillId="3" borderId="7" xfId="0" applyNumberFormat="1" applyFont="1" applyFill="1" applyBorder="1" applyAlignment="1" applyProtection="1">
      <alignment horizontal="center" vertical="center" wrapText="1"/>
      <protection hidden="1"/>
    </xf>
    <xf numFmtId="10" fontId="33" fillId="10" borderId="11" xfId="1" applyNumberFormat="1" applyFont="1" applyFill="1" applyBorder="1" applyAlignment="1">
      <alignment horizontal="center" vertical="center" wrapText="1"/>
    </xf>
    <xf numFmtId="0" fontId="53" fillId="26" borderId="22" xfId="0" applyFont="1" applyFill="1" applyBorder="1" applyAlignment="1" applyProtection="1">
      <alignment horizontal="center" vertical="center"/>
      <protection locked="0"/>
    </xf>
    <xf numFmtId="0" fontId="62" fillId="25" borderId="54" xfId="0" applyFont="1" applyFill="1" applyBorder="1" applyAlignment="1">
      <alignment wrapText="1"/>
    </xf>
    <xf numFmtId="0" fontId="62" fillId="25" borderId="53" xfId="0" applyFont="1" applyFill="1" applyBorder="1" applyAlignment="1">
      <alignment wrapText="1"/>
    </xf>
    <xf numFmtId="0" fontId="54" fillId="25" borderId="52" xfId="0" applyFont="1" applyFill="1" applyBorder="1" applyAlignment="1">
      <alignment wrapText="1"/>
    </xf>
    <xf numFmtId="0" fontId="54" fillId="25" borderId="53" xfId="0" applyFont="1" applyFill="1" applyBorder="1" applyAlignment="1">
      <alignment wrapText="1"/>
    </xf>
    <xf numFmtId="0" fontId="53" fillId="30" borderId="72" xfId="0" applyFont="1" applyFill="1" applyBorder="1" applyAlignment="1" applyProtection="1">
      <alignment horizontal="center" vertical="center" wrapText="1"/>
      <protection locked="0"/>
    </xf>
    <xf numFmtId="0" fontId="53" fillId="30" borderId="73" xfId="0" applyFont="1" applyFill="1" applyBorder="1" applyAlignment="1" applyProtection="1">
      <alignment horizontal="center" vertical="center" wrapText="1"/>
      <protection locked="0"/>
    </xf>
    <xf numFmtId="0" fontId="53" fillId="30" borderId="74" xfId="0" applyFont="1" applyFill="1" applyBorder="1" applyAlignment="1" applyProtection="1">
      <alignment horizontal="center" vertical="center" wrapText="1"/>
      <protection locked="0"/>
    </xf>
    <xf numFmtId="0" fontId="16" fillId="14" borderId="69" xfId="0" applyFont="1" applyFill="1" applyBorder="1" applyAlignment="1" applyProtection="1">
      <alignment horizontal="center" vertical="center" wrapText="1"/>
      <protection locked="0"/>
    </xf>
    <xf numFmtId="0" fontId="16" fillId="14" borderId="70" xfId="0" applyFont="1" applyFill="1" applyBorder="1" applyAlignment="1" applyProtection="1">
      <alignment horizontal="center" vertical="center" wrapText="1"/>
      <protection locked="0"/>
    </xf>
  </cellXfs>
  <cellStyles count="6">
    <cellStyle name="Normal" xfId="0" builtinId="0"/>
    <cellStyle name="Normal 2" xfId="5" xr:uid="{00000000-0005-0000-0000-000001000000}"/>
    <cellStyle name="Normal 3" xfId="2" xr:uid="{00000000-0005-0000-0000-000002000000}"/>
    <cellStyle name="Normal 3 2" xfId="3" xr:uid="{00000000-0005-0000-0000-000003000000}"/>
    <cellStyle name="Porcentaje" xfId="1" builtinId="5"/>
    <cellStyle name="Porcentaje 3" xfId="4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8D4A8"/>
      <color rgb="FF850909"/>
      <color rgb="FFBC1097"/>
      <color rgb="FF1B5542"/>
      <color rgb="FFB0DEBE"/>
      <color rgb="FFE7E5E7"/>
      <color rgb="FFFFEB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4352925</xdr:colOff>
      <xdr:row>3</xdr:row>
      <xdr:rowOff>304800</xdr:rowOff>
    </xdr:to>
    <xdr:pic>
      <xdr:nvPicPr>
        <xdr:cNvPr id="21" name="22 Imagen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76200"/>
          <a:ext cx="12773025" cy="3600450"/>
        </a:xfrm>
        <a:prstGeom prst="rect">
          <a:avLst/>
        </a:prstGeom>
      </xdr:spPr>
    </xdr:pic>
    <xdr:clientData/>
  </xdr:twoCellAnchor>
  <xdr:twoCellAnchor>
    <xdr:from>
      <xdr:col>83</xdr:col>
      <xdr:colOff>10681606</xdr:colOff>
      <xdr:row>2</xdr:row>
      <xdr:rowOff>152401</xdr:rowOff>
    </xdr:from>
    <xdr:to>
      <xdr:col>84</xdr:col>
      <xdr:colOff>1142999</xdr:colOff>
      <xdr:row>7</xdr:row>
      <xdr:rowOff>1371601</xdr:rowOff>
    </xdr:to>
    <xdr:sp macro="" textlink="">
      <xdr:nvSpPr>
        <xdr:cNvPr id="24" name="Flecha abajo 16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363786963" y="2465615"/>
          <a:ext cx="1823357" cy="7070272"/>
        </a:xfrm>
        <a:prstGeom prst="down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22</xdr:col>
      <xdr:colOff>0</xdr:colOff>
      <xdr:row>3</xdr:row>
      <xdr:rowOff>476250</xdr:rowOff>
    </xdr:from>
    <xdr:to>
      <xdr:col>22</xdr:col>
      <xdr:colOff>2209800</xdr:colOff>
      <xdr:row>7</xdr:row>
      <xdr:rowOff>1085850</xdr:rowOff>
    </xdr:to>
    <xdr:sp macro="" textlink="">
      <xdr:nvSpPr>
        <xdr:cNvPr id="11" name="Flecha abajo 9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 flipH="1">
          <a:off x="119443500" y="3905250"/>
          <a:ext cx="2209800" cy="5276850"/>
        </a:xfrm>
        <a:prstGeom prst="down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86</xdr:col>
      <xdr:colOff>3048000</xdr:colOff>
      <xdr:row>1</xdr:row>
      <xdr:rowOff>1047750</xdr:rowOff>
    </xdr:from>
    <xdr:to>
      <xdr:col>86</xdr:col>
      <xdr:colOff>4953000</xdr:colOff>
      <xdr:row>7</xdr:row>
      <xdr:rowOff>1123950</xdr:rowOff>
    </xdr:to>
    <xdr:sp macro="" textlink="">
      <xdr:nvSpPr>
        <xdr:cNvPr id="12" name="Flecha abajo 16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344043000" y="2190750"/>
          <a:ext cx="1905000" cy="7029450"/>
        </a:xfrm>
        <a:prstGeom prst="down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80</xdr:col>
      <xdr:colOff>884463</xdr:colOff>
      <xdr:row>1</xdr:row>
      <xdr:rowOff>1036865</xdr:rowOff>
    </xdr:from>
    <xdr:to>
      <xdr:col>80</xdr:col>
      <xdr:colOff>2680606</xdr:colOff>
      <xdr:row>7</xdr:row>
      <xdr:rowOff>1113065</xdr:rowOff>
    </xdr:to>
    <xdr:sp macro="" textlink="">
      <xdr:nvSpPr>
        <xdr:cNvPr id="13" name="Flecha abajo 16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291015963" y="2179865"/>
          <a:ext cx="1796143" cy="7029450"/>
        </a:xfrm>
        <a:prstGeom prst="down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27</xdr:col>
      <xdr:colOff>4381500</xdr:colOff>
      <xdr:row>0</xdr:row>
      <xdr:rowOff>762000</xdr:rowOff>
    </xdr:from>
    <xdr:to>
      <xdr:col>28</xdr:col>
      <xdr:colOff>1905000</xdr:colOff>
      <xdr:row>4</xdr:row>
      <xdr:rowOff>514350</xdr:rowOff>
    </xdr:to>
    <xdr:sp macro="" textlink="">
      <xdr:nvSpPr>
        <xdr:cNvPr id="9" name="Flecha abajo 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flipH="1">
          <a:off x="157353000" y="762000"/>
          <a:ext cx="2095500" cy="4324350"/>
        </a:xfrm>
        <a:prstGeom prst="down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33"/>
  <sheetViews>
    <sheetView topLeftCell="A14" workbookViewId="0">
      <selection activeCell="C29" sqref="C29"/>
    </sheetView>
  </sheetViews>
  <sheetFormatPr baseColWidth="10" defaultColWidth="11" defaultRowHeight="15.75" x14ac:dyDescent="0.25"/>
  <cols>
    <col min="1" max="1" width="23.125" customWidth="1"/>
  </cols>
  <sheetData>
    <row r="1" spans="1:1" x14ac:dyDescent="0.25">
      <c r="A1" s="2" t="s">
        <v>0</v>
      </c>
    </row>
    <row r="2" spans="1:1" x14ac:dyDescent="0.25">
      <c r="A2" s="1" t="s">
        <v>1</v>
      </c>
    </row>
    <row r="3" spans="1:1" x14ac:dyDescent="0.25">
      <c r="A3" s="1" t="s">
        <v>2</v>
      </c>
    </row>
    <row r="4" spans="1:1" x14ac:dyDescent="0.25">
      <c r="A4" s="1" t="s">
        <v>3</v>
      </c>
    </row>
    <row r="5" spans="1:1" x14ac:dyDescent="0.25">
      <c r="A5" s="1" t="s">
        <v>4</v>
      </c>
    </row>
    <row r="6" spans="1:1" x14ac:dyDescent="0.25">
      <c r="A6" s="1" t="s">
        <v>5</v>
      </c>
    </row>
    <row r="7" spans="1:1" x14ac:dyDescent="0.25">
      <c r="A7" s="1" t="s">
        <v>6</v>
      </c>
    </row>
    <row r="8" spans="1:1" x14ac:dyDescent="0.25">
      <c r="A8" s="1" t="s">
        <v>7</v>
      </c>
    </row>
    <row r="9" spans="1:1" x14ac:dyDescent="0.25">
      <c r="A9" s="1" t="s">
        <v>8</v>
      </c>
    </row>
    <row r="10" spans="1:1" x14ac:dyDescent="0.25">
      <c r="A10" s="1" t="s">
        <v>9</v>
      </c>
    </row>
    <row r="11" spans="1:1" x14ac:dyDescent="0.25">
      <c r="A11" s="1" t="s">
        <v>10</v>
      </c>
    </row>
    <row r="12" spans="1:1" x14ac:dyDescent="0.25">
      <c r="A12" s="1" t="s">
        <v>11</v>
      </c>
    </row>
    <row r="13" spans="1:1" x14ac:dyDescent="0.25">
      <c r="A13" s="1" t="s">
        <v>12</v>
      </c>
    </row>
    <row r="14" spans="1:1" x14ac:dyDescent="0.25">
      <c r="A14" s="1" t="s">
        <v>13</v>
      </c>
    </row>
    <row r="15" spans="1:1" x14ac:dyDescent="0.25">
      <c r="A15" s="1" t="s">
        <v>14</v>
      </c>
    </row>
    <row r="16" spans="1:1" x14ac:dyDescent="0.25">
      <c r="A16" s="1" t="s">
        <v>15</v>
      </c>
    </row>
    <row r="17" spans="1:1" x14ac:dyDescent="0.25">
      <c r="A17" s="1" t="s">
        <v>16</v>
      </c>
    </row>
    <row r="18" spans="1:1" x14ac:dyDescent="0.25">
      <c r="A18" s="1" t="s">
        <v>17</v>
      </c>
    </row>
    <row r="19" spans="1:1" x14ac:dyDescent="0.25">
      <c r="A19" s="1" t="s">
        <v>18</v>
      </c>
    </row>
    <row r="20" spans="1:1" x14ac:dyDescent="0.25">
      <c r="A20" s="1" t="s">
        <v>19</v>
      </c>
    </row>
    <row r="21" spans="1:1" x14ac:dyDescent="0.25">
      <c r="A21" s="1" t="s">
        <v>20</v>
      </c>
    </row>
    <row r="22" spans="1:1" x14ac:dyDescent="0.25">
      <c r="A22" s="1" t="s">
        <v>21</v>
      </c>
    </row>
    <row r="23" spans="1:1" x14ac:dyDescent="0.25">
      <c r="A23" s="1" t="s">
        <v>22</v>
      </c>
    </row>
    <row r="24" spans="1:1" x14ac:dyDescent="0.25">
      <c r="A24" s="1" t="s">
        <v>23</v>
      </c>
    </row>
    <row r="25" spans="1:1" x14ac:dyDescent="0.25">
      <c r="A25" s="1" t="s">
        <v>24</v>
      </c>
    </row>
    <row r="26" spans="1:1" x14ac:dyDescent="0.25">
      <c r="A26" s="1" t="s">
        <v>25</v>
      </c>
    </row>
    <row r="27" spans="1:1" x14ac:dyDescent="0.25">
      <c r="A27" s="1" t="s">
        <v>26</v>
      </c>
    </row>
    <row r="28" spans="1:1" x14ac:dyDescent="0.25">
      <c r="A28" s="1" t="s">
        <v>27</v>
      </c>
    </row>
    <row r="29" spans="1:1" x14ac:dyDescent="0.25">
      <c r="A29" s="1" t="s">
        <v>28</v>
      </c>
    </row>
    <row r="30" spans="1:1" x14ac:dyDescent="0.25">
      <c r="A30" s="1" t="s">
        <v>29</v>
      </c>
    </row>
    <row r="31" spans="1:1" x14ac:dyDescent="0.25">
      <c r="A31" s="1" t="s">
        <v>30</v>
      </c>
    </row>
    <row r="32" spans="1:1" x14ac:dyDescent="0.25">
      <c r="A32" s="1" t="s">
        <v>31</v>
      </c>
    </row>
    <row r="33" spans="1:1" x14ac:dyDescent="0.25">
      <c r="A33" s="1" t="s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J40"/>
  <sheetViews>
    <sheetView showGridLines="0" tabSelected="1" zoomScale="20" zoomScaleNormal="20" workbookViewId="0">
      <pane xSplit="6" ySplit="12" topLeftCell="G13" activePane="bottomRight" state="frozen"/>
      <selection pane="topRight"/>
      <selection pane="bottomLeft"/>
      <selection pane="bottomRight" activeCell="BX14" sqref="BX14"/>
    </sheetView>
  </sheetViews>
  <sheetFormatPr baseColWidth="10" defaultColWidth="11.25" defaultRowHeight="0" customHeight="1" zeroHeight="1" x14ac:dyDescent="0.25"/>
  <cols>
    <col min="1" max="1" width="77.5" style="3" customWidth="1"/>
    <col min="2" max="2" width="34.625" style="4" customWidth="1"/>
    <col min="3" max="3" width="130.875" style="5" customWidth="1"/>
    <col min="4" max="4" width="177" style="5" hidden="1" customWidth="1"/>
    <col min="5" max="5" width="235.25" style="6" customWidth="1"/>
    <col min="6" max="6" width="39.875" style="7" customWidth="1"/>
    <col min="7" max="7" width="90" style="7" customWidth="1"/>
    <col min="8" max="8" width="59" style="8" hidden="1" customWidth="1"/>
    <col min="9" max="9" width="59" style="3" hidden="1" customWidth="1"/>
    <col min="10" max="10" width="59" style="8" hidden="1" customWidth="1"/>
    <col min="11" max="11" width="59" style="3" hidden="1" customWidth="1"/>
    <col min="12" max="12" width="59" style="8" hidden="1" customWidth="1"/>
    <col min="13" max="13" width="59" style="3" hidden="1" customWidth="1"/>
    <col min="14" max="14" width="59" style="8" hidden="1" customWidth="1"/>
    <col min="15" max="15" width="59" style="3" hidden="1" customWidth="1"/>
    <col min="16" max="16" width="59" style="4" hidden="1" customWidth="1"/>
    <col min="17" max="17" width="59" style="3" hidden="1" customWidth="1"/>
    <col min="18" max="18" width="59" style="4" hidden="1" customWidth="1"/>
    <col min="19" max="19" width="59" style="3" hidden="1" customWidth="1"/>
    <col min="20" max="20" width="59" style="4" hidden="1" customWidth="1"/>
    <col min="21" max="21" width="59" style="3" hidden="1" customWidth="1"/>
    <col min="22" max="22" width="59" style="4" hidden="1" customWidth="1"/>
    <col min="23" max="23" width="59" style="3" hidden="1" customWidth="1"/>
    <col min="24" max="24" width="201.5" style="3" hidden="1" customWidth="1"/>
    <col min="25" max="32" width="60" style="4" hidden="1" customWidth="1"/>
    <col min="33" max="33" width="67.875" style="3" hidden="1" customWidth="1"/>
    <col min="34" max="34" width="47.875" style="3" hidden="1" customWidth="1"/>
    <col min="35" max="35" width="56.875" style="3" hidden="1" customWidth="1"/>
    <col min="36" max="36" width="47.875" style="3" hidden="1" customWidth="1"/>
    <col min="37" max="37" width="63.875" style="3" hidden="1" customWidth="1"/>
    <col min="38" max="39" width="213.25" style="11" hidden="1" customWidth="1"/>
    <col min="40" max="40" width="78" style="5" hidden="1" customWidth="1"/>
    <col min="41" max="41" width="123" style="5" hidden="1" customWidth="1"/>
    <col min="42" max="42" width="9.875" style="3" hidden="1" customWidth="1"/>
    <col min="43" max="44" width="47.75" style="3" hidden="1" customWidth="1"/>
    <col min="45" max="45" width="53.25" style="3" hidden="1" customWidth="1"/>
    <col min="46" max="46" width="47.75" style="3" hidden="1" customWidth="1"/>
    <col min="47" max="47" width="55.75" style="3" hidden="1" customWidth="1"/>
    <col min="48" max="51" width="47.75" style="3" hidden="1" customWidth="1"/>
    <col min="52" max="52" width="64.625" style="3" hidden="1" customWidth="1"/>
    <col min="53" max="54" width="124.625" style="5" hidden="1" customWidth="1"/>
    <col min="55" max="55" width="120" style="5" hidden="1" customWidth="1"/>
    <col min="56" max="56" width="11.25" style="5" hidden="1" customWidth="1"/>
    <col min="57" max="57" width="48.25" style="5" hidden="1" customWidth="1"/>
    <col min="58" max="58" width="41" style="5" hidden="1" customWidth="1"/>
    <col min="59" max="59" width="48" style="5" hidden="1" customWidth="1"/>
    <col min="60" max="60" width="41" style="5" hidden="1" customWidth="1"/>
    <col min="61" max="61" width="60" style="5" hidden="1" customWidth="1"/>
    <col min="62" max="62" width="40.125" style="5" hidden="1" customWidth="1"/>
    <col min="63" max="63" width="41" style="5" hidden="1" customWidth="1"/>
    <col min="64" max="64" width="43.25" style="5" hidden="1" customWidth="1"/>
    <col min="65" max="65" width="41" style="5" hidden="1" customWidth="1"/>
    <col min="66" max="66" width="69" style="5" hidden="1" customWidth="1"/>
    <col min="67" max="68" width="149.25" style="5" hidden="1" customWidth="1"/>
    <col min="69" max="69" width="85.625" style="5" hidden="1" customWidth="1"/>
    <col min="70" max="70" width="65.125" style="5" hidden="1" customWidth="1"/>
    <col min="71" max="72" width="97.125" style="5" hidden="1" customWidth="1"/>
    <col min="73" max="73" width="9" style="5" customWidth="1"/>
    <col min="74" max="74" width="79" style="3" customWidth="1"/>
    <col min="75" max="75" width="64.5" style="14" customWidth="1"/>
    <col min="76" max="76" width="46.75" style="14" customWidth="1"/>
    <col min="77" max="77" width="72.75" style="14" customWidth="1"/>
    <col min="78" max="78" width="67.75" style="14" customWidth="1"/>
    <col min="79" max="79" width="46.75" style="14" customWidth="1"/>
    <col min="80" max="80" width="59" style="14" customWidth="1"/>
    <col min="81" max="81" width="46.75" style="14" customWidth="1"/>
    <col min="82" max="82" width="73.875" style="14" customWidth="1"/>
    <col min="83" max="83" width="57.75" style="14" customWidth="1"/>
    <col min="84" max="85" width="152.375" style="5" customWidth="1"/>
    <col min="86" max="86" width="84.375" style="5" customWidth="1"/>
    <col min="87" max="87" width="100.25" style="5" customWidth="1"/>
    <col min="88" max="88" width="9" style="5" customWidth="1"/>
    <col min="89" max="95" width="11.25" style="5" customWidth="1"/>
    <col min="96" max="16384" width="11.25" style="5"/>
  </cols>
  <sheetData>
    <row r="1" spans="1:88" ht="90" customHeight="1" x14ac:dyDescent="0.25">
      <c r="O1" s="9"/>
      <c r="P1" s="10"/>
      <c r="Q1" s="9"/>
      <c r="R1" s="10"/>
      <c r="S1" s="9"/>
      <c r="T1" s="10"/>
      <c r="U1" s="9"/>
      <c r="V1" s="10"/>
      <c r="W1" s="9"/>
      <c r="X1" s="9"/>
      <c r="Y1" s="8"/>
      <c r="Z1" s="9"/>
      <c r="AA1" s="10"/>
      <c r="AB1" s="9"/>
      <c r="AC1" s="10"/>
      <c r="AD1" s="9"/>
      <c r="AE1" s="10"/>
      <c r="AF1" s="9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3"/>
    </row>
    <row r="2" spans="1:88" ht="90" customHeight="1" x14ac:dyDescent="0.25">
      <c r="O2" s="9"/>
      <c r="P2" s="10"/>
      <c r="Q2" s="9"/>
      <c r="R2" s="10"/>
      <c r="S2" s="9"/>
      <c r="T2" s="10"/>
      <c r="U2" s="9"/>
      <c r="V2" s="10"/>
      <c r="W2" s="9"/>
      <c r="X2" s="9"/>
      <c r="Y2" s="8"/>
      <c r="Z2" s="9"/>
      <c r="AA2" s="10"/>
      <c r="AB2" s="9"/>
      <c r="AC2" s="10"/>
      <c r="AD2" s="9"/>
      <c r="AE2" s="10"/>
      <c r="AF2" s="9"/>
      <c r="AQ2" s="12"/>
      <c r="AR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3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3"/>
      <c r="BX2" s="3"/>
      <c r="CF2" s="12"/>
      <c r="CG2" s="12"/>
    </row>
    <row r="3" spans="1:88" ht="90" customHeight="1" x14ac:dyDescent="0.25">
      <c r="O3" s="9"/>
      <c r="P3" s="10"/>
      <c r="Q3" s="9"/>
      <c r="R3" s="10"/>
      <c r="S3" s="9"/>
      <c r="T3" s="10"/>
      <c r="U3" s="9"/>
      <c r="V3" s="10"/>
      <c r="W3" s="9"/>
      <c r="X3" s="9"/>
      <c r="Y3" s="8"/>
      <c r="Z3" s="9"/>
      <c r="AA3" s="10"/>
      <c r="AB3" s="9"/>
      <c r="AC3" s="10"/>
      <c r="AD3" s="9"/>
      <c r="AE3" s="10"/>
      <c r="AF3" s="9"/>
      <c r="AQ3" s="12"/>
      <c r="AR3" s="12"/>
      <c r="AT3" s="12"/>
      <c r="AU3" s="12"/>
      <c r="AV3" s="12"/>
      <c r="AW3" s="12"/>
      <c r="AX3" s="12"/>
      <c r="AY3" s="12"/>
      <c r="AZ3" s="12"/>
      <c r="BA3" s="11"/>
      <c r="BB3" s="11"/>
      <c r="BC3" s="12"/>
      <c r="BD3" s="12"/>
      <c r="BE3" s="12"/>
      <c r="BF3" s="12"/>
      <c r="BG3" s="3"/>
      <c r="BH3" s="12"/>
      <c r="BI3" s="12"/>
      <c r="BJ3" s="12"/>
      <c r="BK3" s="12"/>
      <c r="BL3" s="12"/>
      <c r="BM3" s="12"/>
      <c r="BN3" s="12"/>
      <c r="BO3" s="11"/>
      <c r="BP3" s="11"/>
      <c r="BQ3" s="12"/>
      <c r="BR3" s="12"/>
      <c r="BS3" s="12"/>
      <c r="BT3" s="12"/>
      <c r="BU3" s="12"/>
      <c r="BV3" s="12"/>
      <c r="BW3" s="13"/>
      <c r="BX3" s="3"/>
      <c r="CF3" s="11"/>
      <c r="CG3" s="11"/>
    </row>
    <row r="4" spans="1:88" ht="90" customHeight="1" x14ac:dyDescent="0.25">
      <c r="O4" s="9"/>
      <c r="P4" s="10"/>
      <c r="Q4" s="9"/>
      <c r="R4" s="10"/>
      <c r="S4" s="9"/>
      <c r="T4" s="10"/>
      <c r="U4" s="9"/>
      <c r="V4" s="10"/>
      <c r="W4" s="9"/>
      <c r="X4" s="9"/>
      <c r="Y4" s="8"/>
      <c r="Z4" s="9"/>
      <c r="AA4" s="10"/>
      <c r="AB4" s="9"/>
      <c r="AC4" s="10"/>
      <c r="AD4" s="9"/>
      <c r="AE4" s="10"/>
      <c r="AF4" s="9"/>
      <c r="AQ4" s="12"/>
      <c r="AR4" s="12"/>
      <c r="AT4" s="12"/>
      <c r="AU4" s="12"/>
      <c r="AV4" s="12"/>
      <c r="AW4" s="12"/>
      <c r="AX4" s="12"/>
      <c r="AY4" s="12"/>
      <c r="AZ4" s="12"/>
      <c r="BA4" s="11"/>
      <c r="BB4" s="11"/>
      <c r="BC4" s="12"/>
      <c r="BD4" s="12"/>
      <c r="BE4" s="12"/>
      <c r="BF4" s="12"/>
      <c r="BG4" s="3"/>
      <c r="BH4" s="12"/>
      <c r="BI4" s="12"/>
      <c r="BJ4" s="12"/>
      <c r="BK4" s="12"/>
      <c r="BL4" s="12"/>
      <c r="BM4" s="12"/>
      <c r="BN4" s="12"/>
      <c r="BO4" s="11"/>
      <c r="BP4" s="11"/>
      <c r="BQ4" s="12"/>
      <c r="BR4" s="12"/>
      <c r="BS4" s="12"/>
      <c r="BT4" s="12"/>
      <c r="BU4" s="12"/>
      <c r="BV4" s="12"/>
      <c r="BW4" s="13"/>
      <c r="BX4" s="3"/>
      <c r="CF4" s="11"/>
      <c r="CG4" s="11"/>
    </row>
    <row r="5" spans="1:88" ht="60" customHeight="1" x14ac:dyDescent="0.25">
      <c r="O5" s="9"/>
      <c r="P5" s="10"/>
      <c r="Q5" s="9"/>
      <c r="R5" s="10"/>
      <c r="S5" s="9"/>
      <c r="T5" s="10"/>
      <c r="U5" s="9"/>
      <c r="V5" s="10"/>
      <c r="W5" s="9"/>
      <c r="X5" s="9"/>
      <c r="Y5" s="8"/>
      <c r="Z5" s="9"/>
      <c r="AA5" s="10"/>
      <c r="AB5" s="9"/>
      <c r="AC5" s="10"/>
      <c r="AD5" s="9"/>
      <c r="AE5" s="10"/>
      <c r="AF5" s="9"/>
      <c r="AJ5" s="15"/>
      <c r="AK5" s="15"/>
      <c r="AL5" s="16"/>
      <c r="AM5" s="16"/>
      <c r="AQ5" s="12"/>
      <c r="AR5" s="12"/>
      <c r="AT5" s="12"/>
      <c r="AU5" s="12"/>
      <c r="AV5" s="12"/>
      <c r="AW5" s="12"/>
      <c r="AX5" s="12"/>
      <c r="AY5" s="12"/>
      <c r="AZ5" s="12"/>
      <c r="BA5" s="16"/>
      <c r="BB5" s="16"/>
      <c r="BC5" s="12"/>
      <c r="BD5" s="12"/>
      <c r="BE5" s="12"/>
      <c r="BF5" s="12"/>
      <c r="BG5" s="3"/>
      <c r="BH5" s="12"/>
      <c r="BI5" s="12"/>
      <c r="BJ5" s="12"/>
      <c r="BK5" s="12"/>
      <c r="BL5" s="12"/>
      <c r="BM5" s="12"/>
      <c r="BN5" s="12"/>
      <c r="BO5" s="16"/>
      <c r="BP5" s="16"/>
      <c r="BQ5" s="12"/>
      <c r="BR5" s="12"/>
      <c r="BS5" s="12"/>
      <c r="BT5" s="12"/>
      <c r="BU5" s="12"/>
      <c r="BV5" s="12"/>
      <c r="BW5" s="13"/>
      <c r="BX5" s="3"/>
      <c r="CF5" s="16"/>
      <c r="CG5" s="16"/>
    </row>
    <row r="6" spans="1:88" s="24" customFormat="1" ht="126.6" customHeight="1" x14ac:dyDescent="0.25">
      <c r="A6" s="306" t="s">
        <v>33</v>
      </c>
      <c r="B6" s="306"/>
      <c r="C6" s="306"/>
      <c r="D6" s="306"/>
      <c r="E6" s="306"/>
      <c r="F6" s="306"/>
      <c r="G6" s="306"/>
      <c r="H6" s="8"/>
      <c r="I6" s="17"/>
      <c r="J6" s="18"/>
      <c r="K6" s="17"/>
      <c r="L6" s="18"/>
      <c r="M6" s="17"/>
      <c r="N6" s="18"/>
      <c r="O6" s="17"/>
      <c r="Y6" s="174" t="s">
        <v>34</v>
      </c>
      <c r="Z6" s="174"/>
      <c r="AA6" s="174"/>
      <c r="AB6" s="174"/>
      <c r="AC6" s="174"/>
      <c r="AD6" s="174"/>
      <c r="AE6" s="174"/>
      <c r="AF6" s="174"/>
      <c r="AG6" s="3"/>
      <c r="AH6" s="19"/>
      <c r="AI6" s="3"/>
      <c r="AJ6" s="19"/>
      <c r="AK6" s="19"/>
      <c r="AL6" s="20"/>
      <c r="AM6" s="20"/>
      <c r="AN6" s="21"/>
      <c r="AO6" s="21"/>
      <c r="AP6" s="3"/>
      <c r="AQ6" s="12"/>
      <c r="AR6" s="12"/>
      <c r="AS6" s="3"/>
      <c r="AT6" s="12"/>
      <c r="AU6" s="12"/>
      <c r="AV6" s="12"/>
      <c r="AW6" s="12"/>
      <c r="AX6" s="12"/>
      <c r="AY6" s="12"/>
      <c r="AZ6" s="12"/>
      <c r="BA6" s="20"/>
      <c r="BB6" s="20"/>
      <c r="BC6" s="12"/>
      <c r="BD6" s="12"/>
      <c r="BE6" s="12"/>
      <c r="BF6" s="12"/>
      <c r="BG6" s="3"/>
      <c r="BH6" s="12"/>
      <c r="BI6" s="12"/>
      <c r="BJ6" s="12"/>
      <c r="BK6" s="12"/>
      <c r="BL6" s="12"/>
      <c r="BM6" s="12"/>
      <c r="BN6" s="12"/>
      <c r="BO6" s="20"/>
      <c r="BP6" s="20"/>
      <c r="BQ6" s="12"/>
      <c r="BR6" s="12"/>
      <c r="BS6" s="12"/>
      <c r="BT6" s="12"/>
      <c r="BU6" s="12"/>
      <c r="BV6" s="12"/>
      <c r="BW6" s="13"/>
      <c r="BX6" s="3"/>
      <c r="BY6" s="14"/>
      <c r="BZ6" s="22"/>
      <c r="CA6" s="22"/>
      <c r="CB6" s="22"/>
      <c r="CC6" s="22"/>
      <c r="CD6" s="22"/>
      <c r="CE6" s="22"/>
      <c r="CF6" s="20"/>
      <c r="CG6" s="20"/>
    </row>
    <row r="7" spans="1:88" s="24" customFormat="1" ht="90" customHeight="1" thickBot="1" x14ac:dyDescent="0.3">
      <c r="A7" s="3"/>
      <c r="B7" s="4"/>
      <c r="E7" s="25"/>
      <c r="F7" s="7"/>
      <c r="G7" s="7"/>
      <c r="H7" s="8"/>
      <c r="I7" s="3"/>
      <c r="J7" s="8"/>
      <c r="K7" s="3"/>
      <c r="L7" s="8"/>
      <c r="M7" s="3"/>
      <c r="N7" s="8"/>
      <c r="O7" s="3"/>
      <c r="Y7" s="174"/>
      <c r="Z7" s="174"/>
      <c r="AA7" s="174"/>
      <c r="AB7" s="174"/>
      <c r="AC7" s="174"/>
      <c r="AD7" s="174"/>
      <c r="AE7" s="174"/>
      <c r="AF7" s="174"/>
      <c r="AG7" s="3"/>
      <c r="AH7" s="15"/>
      <c r="AI7" s="3"/>
      <c r="AJ7" s="15"/>
      <c r="AK7" s="15"/>
      <c r="AL7" s="16"/>
      <c r="AM7" s="16"/>
      <c r="AP7" s="3"/>
      <c r="AS7" s="3"/>
      <c r="BA7" s="16"/>
      <c r="BB7" s="16"/>
      <c r="BD7" s="12"/>
      <c r="BG7" s="3"/>
      <c r="BO7" s="16"/>
      <c r="BP7" s="16"/>
      <c r="BQ7" s="12"/>
      <c r="BR7" s="12"/>
      <c r="BS7" s="12"/>
      <c r="BT7" s="12"/>
      <c r="BU7" s="12"/>
      <c r="BV7" s="12"/>
      <c r="BW7" s="13"/>
      <c r="BX7" s="3"/>
      <c r="BY7" s="13"/>
      <c r="BZ7" s="13"/>
      <c r="CA7" s="13"/>
      <c r="CB7" s="13"/>
      <c r="CC7" s="13"/>
      <c r="CD7" s="13"/>
      <c r="CE7" s="13"/>
      <c r="CF7" s="16"/>
      <c r="CG7" s="16"/>
    </row>
    <row r="8" spans="1:88" s="26" customFormat="1" ht="115.5" hidden="1" thickBot="1" x14ac:dyDescent="0.3">
      <c r="A8" s="295" t="s">
        <v>35</v>
      </c>
      <c r="B8" s="295"/>
      <c r="C8" s="295"/>
      <c r="D8" s="296" t="s">
        <v>36</v>
      </c>
      <c r="E8" s="296"/>
      <c r="H8" s="8"/>
      <c r="I8" s="3"/>
      <c r="J8" s="8"/>
      <c r="K8" s="3"/>
      <c r="L8" s="8"/>
      <c r="M8" s="3"/>
      <c r="N8" s="8"/>
      <c r="O8" s="3"/>
      <c r="Y8" s="174"/>
      <c r="Z8" s="174"/>
      <c r="AA8" s="174"/>
      <c r="AB8" s="174"/>
      <c r="AC8" s="174"/>
      <c r="AD8" s="174"/>
      <c r="AE8" s="174"/>
      <c r="AF8" s="174"/>
      <c r="AG8" s="3"/>
      <c r="AH8" s="19"/>
      <c r="AI8" s="3"/>
      <c r="AJ8" s="19"/>
      <c r="AK8" s="19"/>
      <c r="AL8" s="27"/>
      <c r="AM8" s="27"/>
      <c r="AN8" s="28"/>
      <c r="AO8" s="28"/>
      <c r="AP8" s="3"/>
      <c r="BA8" s="27"/>
      <c r="BB8" s="27"/>
      <c r="BD8" s="12"/>
      <c r="BO8" s="27"/>
      <c r="BP8" s="27"/>
      <c r="BQ8" s="12"/>
      <c r="BR8" s="12"/>
      <c r="BS8" s="12"/>
      <c r="BT8" s="12"/>
      <c r="BU8" s="12"/>
      <c r="BV8" s="12"/>
      <c r="BW8" s="13"/>
      <c r="BY8" s="13"/>
      <c r="BZ8" s="13"/>
      <c r="CA8" s="13"/>
      <c r="CB8" s="13"/>
      <c r="CC8" s="13"/>
      <c r="CD8" s="13"/>
      <c r="CE8" s="13"/>
      <c r="CF8" s="27"/>
      <c r="CG8" s="27"/>
    </row>
    <row r="9" spans="1:88" s="34" customFormat="1" ht="372" customHeight="1" thickBot="1" x14ac:dyDescent="0.3">
      <c r="A9" s="29"/>
      <c r="B9" s="30"/>
      <c r="C9" s="31"/>
      <c r="D9" s="131"/>
      <c r="E9" s="131"/>
      <c r="F9" s="7"/>
      <c r="G9" s="132"/>
      <c r="H9" s="8"/>
      <c r="I9" s="4"/>
      <c r="J9" s="8"/>
      <c r="K9" s="4"/>
      <c r="L9" s="8"/>
      <c r="M9" s="4"/>
      <c r="N9" s="8"/>
      <c r="O9" s="32"/>
      <c r="V9" s="329" t="s">
        <v>37</v>
      </c>
      <c r="W9" s="330"/>
      <c r="X9" s="331"/>
      <c r="Y9" s="175" t="s">
        <v>38</v>
      </c>
      <c r="Z9" s="175"/>
      <c r="AA9" s="175"/>
      <c r="AB9" s="175"/>
      <c r="AC9" s="175"/>
      <c r="AD9" s="175"/>
      <c r="AE9" s="175"/>
      <c r="AF9" s="175"/>
      <c r="AG9" s="3"/>
      <c r="AH9" s="33"/>
      <c r="AI9" s="33"/>
      <c r="AJ9" s="33"/>
      <c r="AK9" s="33"/>
      <c r="AL9" s="33"/>
      <c r="AM9" s="33"/>
      <c r="AN9" s="33"/>
      <c r="AO9" s="33"/>
      <c r="AP9" s="3"/>
      <c r="BG9" s="14"/>
      <c r="BR9" s="23"/>
      <c r="BS9" s="23"/>
      <c r="BU9" s="35"/>
      <c r="BV9" s="3"/>
      <c r="BW9" s="14"/>
      <c r="BX9" s="14"/>
      <c r="BY9" s="14"/>
      <c r="BZ9" s="14"/>
      <c r="CA9" s="14"/>
      <c r="CB9" s="14"/>
      <c r="CC9" s="157" t="s">
        <v>39</v>
      </c>
      <c r="CD9" s="14"/>
      <c r="CE9" s="14"/>
      <c r="CF9" s="324" t="s">
        <v>40</v>
      </c>
      <c r="CG9" s="324"/>
      <c r="CI9" s="165" t="s">
        <v>41</v>
      </c>
    </row>
    <row r="10" spans="1:88" s="26" customFormat="1" ht="109.9" customHeight="1" thickBot="1" x14ac:dyDescent="0.3">
      <c r="A10" s="289" t="s">
        <v>42</v>
      </c>
      <c r="B10" s="292" t="s">
        <v>43</v>
      </c>
      <c r="C10" s="292" t="s">
        <v>44</v>
      </c>
      <c r="D10" s="292" t="s">
        <v>45</v>
      </c>
      <c r="E10" s="292" t="s">
        <v>46</v>
      </c>
      <c r="F10" s="292" t="s">
        <v>47</v>
      </c>
      <c r="G10" s="313" t="s">
        <v>48</v>
      </c>
      <c r="H10" s="182" t="s">
        <v>49</v>
      </c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52"/>
      <c r="Y10" s="223" t="s">
        <v>50</v>
      </c>
      <c r="Z10" s="223"/>
      <c r="AA10" s="223"/>
      <c r="AB10" s="223"/>
      <c r="AC10" s="223"/>
      <c r="AD10" s="223"/>
      <c r="AE10" s="223"/>
      <c r="AF10" s="224"/>
      <c r="AG10" s="316" t="s">
        <v>51</v>
      </c>
      <c r="AH10" s="317"/>
      <c r="AI10" s="317"/>
      <c r="AJ10" s="317"/>
      <c r="AK10" s="317"/>
      <c r="AL10" s="317"/>
      <c r="AM10" s="317"/>
      <c r="AN10" s="317"/>
      <c r="AO10" s="318"/>
      <c r="AQ10" s="225" t="s">
        <v>52</v>
      </c>
      <c r="AR10" s="226"/>
      <c r="AS10" s="226"/>
      <c r="AT10" s="226"/>
      <c r="AU10" s="226"/>
      <c r="AV10" s="226"/>
      <c r="AW10" s="226"/>
      <c r="AX10" s="226"/>
      <c r="AY10" s="226"/>
      <c r="AZ10" s="226"/>
      <c r="BA10" s="226"/>
      <c r="BB10" s="226"/>
      <c r="BC10" s="226"/>
      <c r="BE10" s="234" t="s">
        <v>53</v>
      </c>
      <c r="BF10" s="235"/>
      <c r="BG10" s="235"/>
      <c r="BH10" s="235"/>
      <c r="BI10" s="235"/>
      <c r="BJ10" s="235"/>
      <c r="BK10" s="235"/>
      <c r="BL10" s="235"/>
      <c r="BM10" s="235"/>
      <c r="BN10" s="235"/>
      <c r="BO10" s="235"/>
      <c r="BP10" s="235"/>
      <c r="BQ10" s="235"/>
      <c r="BR10" s="235"/>
      <c r="BS10" s="235"/>
      <c r="BT10" s="236"/>
      <c r="BV10" s="234" t="s">
        <v>54</v>
      </c>
      <c r="BW10" s="235"/>
      <c r="BX10" s="235"/>
      <c r="BY10" s="235"/>
      <c r="BZ10" s="235"/>
      <c r="CA10" s="235"/>
      <c r="CB10" s="235"/>
      <c r="CC10" s="235"/>
      <c r="CD10" s="235"/>
      <c r="CE10" s="235"/>
      <c r="CF10" s="235"/>
      <c r="CG10" s="235"/>
      <c r="CH10" s="235"/>
      <c r="CI10" s="235"/>
    </row>
    <row r="11" spans="1:88" s="4" customFormat="1" ht="120.6" customHeight="1" thickBot="1" x14ac:dyDescent="0.3">
      <c r="A11" s="290"/>
      <c r="B11" s="293"/>
      <c r="C11" s="293"/>
      <c r="D11" s="293"/>
      <c r="E11" s="293"/>
      <c r="F11" s="293"/>
      <c r="G11" s="314"/>
      <c r="H11" s="194" t="s">
        <v>55</v>
      </c>
      <c r="I11" s="195"/>
      <c r="J11" s="195"/>
      <c r="K11" s="195"/>
      <c r="L11" s="195"/>
      <c r="M11" s="195"/>
      <c r="N11" s="195"/>
      <c r="O11" s="196"/>
      <c r="P11" s="227" t="s">
        <v>56</v>
      </c>
      <c r="Q11" s="228"/>
      <c r="R11" s="228"/>
      <c r="S11" s="228"/>
      <c r="T11" s="228"/>
      <c r="U11" s="228"/>
      <c r="V11" s="228"/>
      <c r="W11" s="228"/>
      <c r="X11" s="332" t="s">
        <v>57</v>
      </c>
      <c r="Y11" s="195" t="s">
        <v>55</v>
      </c>
      <c r="Z11" s="195"/>
      <c r="AA11" s="195"/>
      <c r="AB11" s="195"/>
      <c r="AC11" s="227" t="s">
        <v>56</v>
      </c>
      <c r="AD11" s="228"/>
      <c r="AE11" s="228"/>
      <c r="AF11" s="229"/>
      <c r="AG11" s="316"/>
      <c r="AH11" s="317"/>
      <c r="AI11" s="317"/>
      <c r="AJ11" s="317"/>
      <c r="AK11" s="317"/>
      <c r="AL11" s="317"/>
      <c r="AM11" s="317"/>
      <c r="AN11" s="317"/>
      <c r="AO11" s="318"/>
      <c r="AQ11" s="241" t="s">
        <v>58</v>
      </c>
      <c r="AR11" s="242"/>
      <c r="AS11" s="242"/>
      <c r="AT11" s="242"/>
      <c r="AU11" s="243"/>
      <c r="AV11" s="190" t="s">
        <v>59</v>
      </c>
      <c r="AW11" s="191"/>
      <c r="AX11" s="191"/>
      <c r="AY11" s="191"/>
      <c r="AZ11" s="192"/>
      <c r="BA11" s="246" t="s">
        <v>60</v>
      </c>
      <c r="BB11" s="239" t="s">
        <v>61</v>
      </c>
      <c r="BC11" s="230" t="s">
        <v>65</v>
      </c>
      <c r="BE11" s="241" t="s">
        <v>58</v>
      </c>
      <c r="BF11" s="242"/>
      <c r="BG11" s="242"/>
      <c r="BH11" s="242"/>
      <c r="BI11" s="243"/>
      <c r="BJ11" s="190" t="s">
        <v>59</v>
      </c>
      <c r="BK11" s="191"/>
      <c r="BL11" s="191"/>
      <c r="BM11" s="191"/>
      <c r="BN11" s="192"/>
      <c r="BO11" s="246" t="s">
        <v>60</v>
      </c>
      <c r="BP11" s="239" t="s">
        <v>61</v>
      </c>
      <c r="BQ11" s="230" t="s">
        <v>62</v>
      </c>
      <c r="BR11" s="230" t="s">
        <v>63</v>
      </c>
      <c r="BS11" s="230" t="s">
        <v>64</v>
      </c>
      <c r="BT11" s="230" t="s">
        <v>65</v>
      </c>
      <c r="BV11" s="241" t="s">
        <v>58</v>
      </c>
      <c r="BW11" s="242"/>
      <c r="BX11" s="242"/>
      <c r="BY11" s="242"/>
      <c r="BZ11" s="36"/>
      <c r="CA11" s="310" t="s">
        <v>59</v>
      </c>
      <c r="CB11" s="311"/>
      <c r="CC11" s="311"/>
      <c r="CD11" s="311"/>
      <c r="CE11" s="312"/>
      <c r="CF11" s="246" t="s">
        <v>60</v>
      </c>
      <c r="CG11" s="239" t="s">
        <v>61</v>
      </c>
      <c r="CH11" s="230" t="s">
        <v>64</v>
      </c>
      <c r="CI11" s="230" t="s">
        <v>65</v>
      </c>
    </row>
    <row r="12" spans="1:88" s="45" customFormat="1" ht="313.5" customHeight="1" thickBot="1" x14ac:dyDescent="0.3">
      <c r="A12" s="291"/>
      <c r="B12" s="294"/>
      <c r="C12" s="294"/>
      <c r="D12" s="294"/>
      <c r="E12" s="294"/>
      <c r="F12" s="294"/>
      <c r="G12" s="315"/>
      <c r="H12" s="37" t="s">
        <v>66</v>
      </c>
      <c r="I12" s="38" t="s">
        <v>67</v>
      </c>
      <c r="J12" s="39" t="s">
        <v>68</v>
      </c>
      <c r="K12" s="38" t="s">
        <v>67</v>
      </c>
      <c r="L12" s="39" t="s">
        <v>69</v>
      </c>
      <c r="M12" s="38" t="s">
        <v>67</v>
      </c>
      <c r="N12" s="39" t="s">
        <v>70</v>
      </c>
      <c r="O12" s="38" t="s">
        <v>67</v>
      </c>
      <c r="P12" s="37" t="s">
        <v>66</v>
      </c>
      <c r="Q12" s="38" t="s">
        <v>67</v>
      </c>
      <c r="R12" s="39" t="s">
        <v>68</v>
      </c>
      <c r="S12" s="38" t="s">
        <v>67</v>
      </c>
      <c r="T12" s="39" t="s">
        <v>69</v>
      </c>
      <c r="U12" s="38" t="s">
        <v>67</v>
      </c>
      <c r="V12" s="39" t="s">
        <v>70</v>
      </c>
      <c r="W12" s="38" t="s">
        <v>67</v>
      </c>
      <c r="X12" s="333"/>
      <c r="Y12" s="37" t="s">
        <v>66</v>
      </c>
      <c r="Z12" s="39" t="s">
        <v>68</v>
      </c>
      <c r="AA12" s="39" t="s">
        <v>69</v>
      </c>
      <c r="AB12" s="39" t="s">
        <v>70</v>
      </c>
      <c r="AC12" s="37" t="s">
        <v>66</v>
      </c>
      <c r="AD12" s="39" t="s">
        <v>68</v>
      </c>
      <c r="AE12" s="39" t="s">
        <v>69</v>
      </c>
      <c r="AF12" s="39" t="s">
        <v>70</v>
      </c>
      <c r="AG12" s="40" t="s">
        <v>71</v>
      </c>
      <c r="AH12" s="40" t="s">
        <v>67</v>
      </c>
      <c r="AI12" s="41" t="s">
        <v>72</v>
      </c>
      <c r="AJ12" s="40" t="s">
        <v>67</v>
      </c>
      <c r="AK12" s="42" t="s">
        <v>73</v>
      </c>
      <c r="AL12" s="43" t="s">
        <v>60</v>
      </c>
      <c r="AM12" s="43" t="s">
        <v>61</v>
      </c>
      <c r="AN12" s="44" t="s">
        <v>64</v>
      </c>
      <c r="AO12" s="44" t="s">
        <v>65</v>
      </c>
      <c r="AQ12" s="46" t="s">
        <v>71</v>
      </c>
      <c r="AR12" s="47" t="s">
        <v>67</v>
      </c>
      <c r="AS12" s="41" t="s">
        <v>72</v>
      </c>
      <c r="AT12" s="47" t="s">
        <v>67</v>
      </c>
      <c r="AU12" s="48" t="s">
        <v>73</v>
      </c>
      <c r="AV12" s="46" t="s">
        <v>71</v>
      </c>
      <c r="AW12" s="47" t="s">
        <v>67</v>
      </c>
      <c r="AX12" s="47" t="s">
        <v>72</v>
      </c>
      <c r="AY12" s="49" t="s">
        <v>67</v>
      </c>
      <c r="AZ12" s="48" t="s">
        <v>73</v>
      </c>
      <c r="BA12" s="247"/>
      <c r="BB12" s="240"/>
      <c r="BC12" s="231"/>
      <c r="BE12" s="46" t="s">
        <v>71</v>
      </c>
      <c r="BF12" s="47" t="s">
        <v>67</v>
      </c>
      <c r="BG12" s="41" t="s">
        <v>72</v>
      </c>
      <c r="BH12" s="47" t="s">
        <v>67</v>
      </c>
      <c r="BI12" s="48" t="s">
        <v>73</v>
      </c>
      <c r="BJ12" s="46" t="s">
        <v>71</v>
      </c>
      <c r="BK12" s="47" t="s">
        <v>67</v>
      </c>
      <c r="BL12" s="47" t="s">
        <v>72</v>
      </c>
      <c r="BM12" s="49" t="s">
        <v>67</v>
      </c>
      <c r="BN12" s="48" t="s">
        <v>73</v>
      </c>
      <c r="BO12" s="247"/>
      <c r="BP12" s="240"/>
      <c r="BQ12" s="231"/>
      <c r="BR12" s="231"/>
      <c r="BS12" s="231"/>
      <c r="BT12" s="231"/>
      <c r="BV12" s="50" t="s">
        <v>71</v>
      </c>
      <c r="BW12" s="51" t="s">
        <v>67</v>
      </c>
      <c r="BX12" s="52" t="s">
        <v>72</v>
      </c>
      <c r="BY12" s="51" t="s">
        <v>67</v>
      </c>
      <c r="BZ12" s="53" t="s">
        <v>73</v>
      </c>
      <c r="CA12" s="54" t="s">
        <v>71</v>
      </c>
      <c r="CB12" s="51" t="s">
        <v>67</v>
      </c>
      <c r="CC12" s="51" t="s">
        <v>72</v>
      </c>
      <c r="CD12" s="51" t="s">
        <v>67</v>
      </c>
      <c r="CE12" s="53" t="s">
        <v>73</v>
      </c>
      <c r="CF12" s="247"/>
      <c r="CG12" s="240"/>
      <c r="CH12" s="231"/>
      <c r="CI12" s="231"/>
    </row>
    <row r="13" spans="1:88" s="24" customFormat="1" ht="204" customHeight="1" thickBot="1" x14ac:dyDescent="0.3">
      <c r="A13" s="298" t="s">
        <v>74</v>
      </c>
      <c r="B13" s="303">
        <v>1</v>
      </c>
      <c r="C13" s="307" t="s">
        <v>75</v>
      </c>
      <c r="D13" s="308" t="s">
        <v>76</v>
      </c>
      <c r="E13" s="158" t="s">
        <v>77</v>
      </c>
      <c r="F13" s="304" t="s">
        <v>78</v>
      </c>
      <c r="G13" s="55" t="s">
        <v>79</v>
      </c>
      <c r="H13" s="197"/>
      <c r="I13" s="198"/>
      <c r="J13" s="198"/>
      <c r="K13" s="198"/>
      <c r="L13" s="198"/>
      <c r="M13" s="199"/>
      <c r="N13" s="143">
        <v>340474</v>
      </c>
      <c r="O13" s="203">
        <f>IFERROR(((N13/N14)-1),"")</f>
        <v>-2.7495001428163413E-2</v>
      </c>
      <c r="P13" s="197"/>
      <c r="Q13" s="198"/>
      <c r="R13" s="198"/>
      <c r="S13" s="198"/>
      <c r="T13" s="198"/>
      <c r="U13" s="199"/>
      <c r="V13" s="153">
        <v>340474</v>
      </c>
      <c r="W13" s="203">
        <f>IFERROR(((V13/V14)-1),"")</f>
        <v>-2.7495001428163413E-2</v>
      </c>
      <c r="X13" s="279"/>
      <c r="Y13" s="197"/>
      <c r="Z13" s="198"/>
      <c r="AA13" s="232"/>
      <c r="AB13" s="88">
        <f>N13</f>
        <v>340474</v>
      </c>
      <c r="AC13" s="184"/>
      <c r="AD13" s="185"/>
      <c r="AE13" s="186"/>
      <c r="AF13" s="56">
        <f t="shared" ref="AF13:AF20" si="0">V13</f>
        <v>340474</v>
      </c>
      <c r="AG13" s="57"/>
      <c r="AH13" s="58"/>
      <c r="AI13" s="58"/>
      <c r="AJ13" s="58"/>
      <c r="AK13" s="58"/>
      <c r="AL13" s="59"/>
      <c r="AM13" s="59"/>
      <c r="AN13" s="145"/>
      <c r="AO13" s="145"/>
      <c r="AP13" s="3"/>
      <c r="AQ13" s="57"/>
      <c r="AR13" s="58"/>
      <c r="AS13" s="58"/>
      <c r="AT13" s="58"/>
      <c r="AU13" s="58"/>
      <c r="AV13" s="58"/>
      <c r="AW13" s="58"/>
      <c r="AX13" s="58"/>
      <c r="AY13" s="58"/>
      <c r="AZ13" s="58"/>
      <c r="BA13" s="61"/>
      <c r="BB13" s="61"/>
      <c r="BC13" s="60"/>
      <c r="BE13" s="62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4"/>
      <c r="BR13" s="60"/>
      <c r="BS13" s="60"/>
      <c r="BT13" s="60"/>
      <c r="BU13" s="65"/>
      <c r="BV13" s="135">
        <f>V13</f>
        <v>340474</v>
      </c>
      <c r="BW13" s="321">
        <f>IFERROR(((BV13/BV14)-1),"")</f>
        <v>-2.7495001428163413E-2</v>
      </c>
      <c r="BX13" s="136">
        <v>340330</v>
      </c>
      <c r="BY13" s="321">
        <f>IFERROR(((BX13/BX14)-1),"")</f>
        <v>-2.7906312482147921E-2</v>
      </c>
      <c r="BZ13" s="323">
        <f>IFERROR(BY13/BW13,0)</f>
        <v>1.0149594847288568</v>
      </c>
      <c r="CA13" s="139">
        <f>V13</f>
        <v>340474</v>
      </c>
      <c r="CB13" s="321">
        <f>IFERROR(((CA13/CA14)-1),"")</f>
        <v>-2.7495001428163413E-2</v>
      </c>
      <c r="CC13" s="140">
        <f>BX13</f>
        <v>340330</v>
      </c>
      <c r="CD13" s="321">
        <f>IFERROR(((CC13/CC14)-1),"")</f>
        <v>-2.7906312482147921E-2</v>
      </c>
      <c r="CE13" s="323">
        <f>IFERROR(CD13/CB13,0)</f>
        <v>1.0149594847288568</v>
      </c>
      <c r="CF13" s="254"/>
      <c r="CG13" s="252"/>
      <c r="CH13" s="172" t="s">
        <v>81</v>
      </c>
      <c r="CI13" s="60"/>
      <c r="CJ13" s="65"/>
    </row>
    <row r="14" spans="1:88" s="24" customFormat="1" ht="204" customHeight="1" thickBot="1" x14ac:dyDescent="0.3">
      <c r="A14" s="309"/>
      <c r="B14" s="300"/>
      <c r="C14" s="286"/>
      <c r="D14" s="268"/>
      <c r="E14" s="159" t="s">
        <v>82</v>
      </c>
      <c r="F14" s="305"/>
      <c r="G14" s="69" t="s">
        <v>83</v>
      </c>
      <c r="H14" s="200"/>
      <c r="I14" s="201"/>
      <c r="J14" s="201"/>
      <c r="K14" s="201"/>
      <c r="L14" s="201"/>
      <c r="M14" s="202"/>
      <c r="N14" s="110">
        <v>350100</v>
      </c>
      <c r="O14" s="204"/>
      <c r="P14" s="200"/>
      <c r="Q14" s="201"/>
      <c r="R14" s="201"/>
      <c r="S14" s="201"/>
      <c r="T14" s="201"/>
      <c r="U14" s="202"/>
      <c r="V14" s="154">
        <v>350100</v>
      </c>
      <c r="W14" s="204"/>
      <c r="X14" s="279"/>
      <c r="Y14" s="200"/>
      <c r="Z14" s="201"/>
      <c r="AA14" s="233"/>
      <c r="AB14" s="95">
        <f>N14</f>
        <v>350100</v>
      </c>
      <c r="AC14" s="187"/>
      <c r="AD14" s="188"/>
      <c r="AE14" s="189"/>
      <c r="AF14" s="70">
        <f t="shared" si="0"/>
        <v>350100</v>
      </c>
      <c r="AG14" s="71"/>
      <c r="AH14" s="72"/>
      <c r="AI14" s="72"/>
      <c r="AJ14" s="72"/>
      <c r="AK14" s="72"/>
      <c r="AL14" s="73"/>
      <c r="AM14" s="73"/>
      <c r="AN14" s="146"/>
      <c r="AO14" s="146"/>
      <c r="AP14" s="3"/>
      <c r="AQ14" s="71"/>
      <c r="AR14" s="72"/>
      <c r="AS14" s="72"/>
      <c r="AT14" s="72"/>
      <c r="AU14" s="72"/>
      <c r="AV14" s="72"/>
      <c r="AW14" s="72"/>
      <c r="AX14" s="72"/>
      <c r="AY14" s="72"/>
      <c r="AZ14" s="72"/>
      <c r="BA14" s="75"/>
      <c r="BB14" s="75"/>
      <c r="BC14" s="74"/>
      <c r="BE14" s="76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8"/>
      <c r="BR14" s="74"/>
      <c r="BS14" s="74"/>
      <c r="BT14" s="74"/>
      <c r="BU14" s="65"/>
      <c r="BV14" s="137">
        <f>V14</f>
        <v>350100</v>
      </c>
      <c r="BW14" s="322"/>
      <c r="BX14" s="138">
        <v>350100</v>
      </c>
      <c r="BY14" s="322"/>
      <c r="BZ14" s="214"/>
      <c r="CA14" s="139">
        <f>V14</f>
        <v>350100</v>
      </c>
      <c r="CB14" s="322"/>
      <c r="CC14" s="141">
        <f>BX14</f>
        <v>350100</v>
      </c>
      <c r="CD14" s="322"/>
      <c r="CE14" s="214"/>
      <c r="CF14" s="255"/>
      <c r="CG14" s="253"/>
      <c r="CH14" s="173" t="s">
        <v>81</v>
      </c>
      <c r="CI14" s="74"/>
      <c r="CJ14" s="65"/>
    </row>
    <row r="15" spans="1:88" s="24" customFormat="1" ht="252.6" customHeight="1" thickBot="1" x14ac:dyDescent="0.3">
      <c r="A15" s="297" t="s">
        <v>84</v>
      </c>
      <c r="B15" s="299">
        <v>2</v>
      </c>
      <c r="C15" s="285" t="s">
        <v>85</v>
      </c>
      <c r="D15" s="267" t="s">
        <v>86</v>
      </c>
      <c r="E15" s="160" t="s">
        <v>87</v>
      </c>
      <c r="F15" s="304" t="s">
        <v>78</v>
      </c>
      <c r="G15" s="55" t="s">
        <v>79</v>
      </c>
      <c r="H15" s="197"/>
      <c r="I15" s="198"/>
      <c r="J15" s="198"/>
      <c r="K15" s="198"/>
      <c r="L15" s="198"/>
      <c r="M15" s="199"/>
      <c r="N15" s="109">
        <v>1500</v>
      </c>
      <c r="O15" s="176">
        <f>IFERROR((N15/N16),"")</f>
        <v>5.0075112669003503E-2</v>
      </c>
      <c r="P15" s="197"/>
      <c r="Q15" s="198"/>
      <c r="R15" s="198"/>
      <c r="S15" s="198"/>
      <c r="T15" s="198"/>
      <c r="U15" s="199"/>
      <c r="V15" s="155">
        <v>1500</v>
      </c>
      <c r="W15" s="176">
        <f>IFERROR((V15/V16),"")</f>
        <v>5.0075112669003503E-2</v>
      </c>
      <c r="X15" s="279"/>
      <c r="Y15" s="197"/>
      <c r="Z15" s="198"/>
      <c r="AA15" s="232"/>
      <c r="AB15" s="88">
        <f t="shared" ref="AB15:AB20" si="1">N15</f>
        <v>1500</v>
      </c>
      <c r="AC15" s="184"/>
      <c r="AD15" s="185"/>
      <c r="AE15" s="186"/>
      <c r="AF15" s="56">
        <f t="shared" si="0"/>
        <v>1500</v>
      </c>
      <c r="AG15" s="57"/>
      <c r="AH15" s="58"/>
      <c r="AI15" s="58"/>
      <c r="AJ15" s="58"/>
      <c r="AK15" s="58"/>
      <c r="AL15" s="59"/>
      <c r="AM15" s="59"/>
      <c r="AN15" s="145"/>
      <c r="AO15" s="145"/>
      <c r="AP15" s="3"/>
      <c r="AQ15" s="57"/>
      <c r="AR15" s="58"/>
      <c r="AS15" s="58"/>
      <c r="AT15" s="58"/>
      <c r="AU15" s="58"/>
      <c r="AV15" s="58"/>
      <c r="AW15" s="58"/>
      <c r="AX15" s="58"/>
      <c r="AY15" s="58"/>
      <c r="AZ15" s="58"/>
      <c r="BA15" s="61"/>
      <c r="BB15" s="61"/>
      <c r="BC15" s="60"/>
      <c r="BE15" s="83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64"/>
      <c r="BR15" s="60"/>
      <c r="BS15" s="60"/>
      <c r="BT15" s="60"/>
      <c r="BU15" s="65"/>
      <c r="BV15" s="135">
        <f>V15</f>
        <v>1500</v>
      </c>
      <c r="BW15" s="256">
        <f>IFERROR((BV15/BV16),"")</f>
        <v>5.0075112669003503E-2</v>
      </c>
      <c r="BX15" s="136">
        <v>1640</v>
      </c>
      <c r="BY15" s="256">
        <f>IFERROR((BX15/BX16),"")</f>
        <v>5.4748789851443831E-2</v>
      </c>
      <c r="BZ15" s="214">
        <f>IFERROR(BY15/BW15,0)</f>
        <v>1.0933333333333333</v>
      </c>
      <c r="CA15" s="139">
        <f>V15</f>
        <v>1500</v>
      </c>
      <c r="CB15" s="256">
        <f>IFERROR((CA15/CA16),"")</f>
        <v>5.0075112669003503E-2</v>
      </c>
      <c r="CC15" s="142">
        <f t="shared" ref="CC15:CC20" si="2">BX15</f>
        <v>1640</v>
      </c>
      <c r="CD15" s="256">
        <f>IFERROR((CC15/CC16),"")</f>
        <v>5.4748789851443831E-2</v>
      </c>
      <c r="CE15" s="214">
        <f>IFERROR(CD15/CB15,0)</f>
        <v>1.0933333333333333</v>
      </c>
      <c r="CF15" s="254"/>
      <c r="CG15" s="252"/>
      <c r="CH15" s="172" t="s">
        <v>81</v>
      </c>
      <c r="CI15" s="60"/>
      <c r="CJ15" s="65"/>
    </row>
    <row r="16" spans="1:88" s="24" customFormat="1" ht="252.6" customHeight="1" thickBot="1" x14ac:dyDescent="0.3">
      <c r="A16" s="298"/>
      <c r="B16" s="300"/>
      <c r="C16" s="286"/>
      <c r="D16" s="268"/>
      <c r="E16" s="159" t="s">
        <v>88</v>
      </c>
      <c r="F16" s="305"/>
      <c r="G16" s="86" t="s">
        <v>89</v>
      </c>
      <c r="H16" s="200"/>
      <c r="I16" s="201"/>
      <c r="J16" s="201"/>
      <c r="K16" s="201"/>
      <c r="L16" s="201"/>
      <c r="M16" s="202"/>
      <c r="N16" s="110">
        <v>29955</v>
      </c>
      <c r="O16" s="177"/>
      <c r="P16" s="200"/>
      <c r="Q16" s="201"/>
      <c r="R16" s="201"/>
      <c r="S16" s="201"/>
      <c r="T16" s="201"/>
      <c r="U16" s="202"/>
      <c r="V16" s="154">
        <v>29955</v>
      </c>
      <c r="W16" s="177"/>
      <c r="X16" s="279"/>
      <c r="Y16" s="200"/>
      <c r="Z16" s="201"/>
      <c r="AA16" s="233"/>
      <c r="AB16" s="95">
        <f t="shared" si="1"/>
        <v>29955</v>
      </c>
      <c r="AC16" s="187"/>
      <c r="AD16" s="188"/>
      <c r="AE16" s="189"/>
      <c r="AF16" s="70">
        <f t="shared" si="0"/>
        <v>29955</v>
      </c>
      <c r="AG16" s="71"/>
      <c r="AH16" s="72"/>
      <c r="AI16" s="72"/>
      <c r="AJ16" s="72"/>
      <c r="AK16" s="72"/>
      <c r="AL16" s="73"/>
      <c r="AM16" s="73"/>
      <c r="AN16" s="146"/>
      <c r="AO16" s="146"/>
      <c r="AP16" s="3"/>
      <c r="AQ16" s="71"/>
      <c r="AR16" s="72"/>
      <c r="AS16" s="72"/>
      <c r="AT16" s="72"/>
      <c r="AU16" s="72"/>
      <c r="AV16" s="72"/>
      <c r="AW16" s="72"/>
      <c r="AX16" s="72"/>
      <c r="AY16" s="72"/>
      <c r="AZ16" s="72"/>
      <c r="BA16" s="75"/>
      <c r="BB16" s="75"/>
      <c r="BC16" s="74"/>
      <c r="BE16" s="76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8"/>
      <c r="BR16" s="74"/>
      <c r="BS16" s="74"/>
      <c r="BT16" s="74"/>
      <c r="BU16" s="65"/>
      <c r="BV16" s="137">
        <f>V16</f>
        <v>29955</v>
      </c>
      <c r="BW16" s="257"/>
      <c r="BX16" s="138">
        <v>29955</v>
      </c>
      <c r="BY16" s="257"/>
      <c r="BZ16" s="214"/>
      <c r="CA16" s="139">
        <f>V16</f>
        <v>29955</v>
      </c>
      <c r="CB16" s="257"/>
      <c r="CC16" s="141">
        <f t="shared" si="2"/>
        <v>29955</v>
      </c>
      <c r="CD16" s="257"/>
      <c r="CE16" s="214"/>
      <c r="CF16" s="255"/>
      <c r="CG16" s="253"/>
      <c r="CH16" s="173" t="s">
        <v>81</v>
      </c>
      <c r="CI16" s="74"/>
      <c r="CJ16" s="65"/>
    </row>
    <row r="17" spans="1:88" s="24" customFormat="1" ht="252.6" customHeight="1" thickBot="1" x14ac:dyDescent="0.3">
      <c r="A17" s="298"/>
      <c r="B17" s="299">
        <v>3</v>
      </c>
      <c r="C17" s="285" t="s">
        <v>90</v>
      </c>
      <c r="D17" s="267" t="s">
        <v>91</v>
      </c>
      <c r="E17" s="160" t="s">
        <v>92</v>
      </c>
      <c r="F17" s="304" t="s">
        <v>78</v>
      </c>
      <c r="G17" s="55" t="s">
        <v>79</v>
      </c>
      <c r="H17" s="197"/>
      <c r="I17" s="198"/>
      <c r="J17" s="198"/>
      <c r="K17" s="198"/>
      <c r="L17" s="198"/>
      <c r="M17" s="199"/>
      <c r="N17" s="144">
        <v>7370</v>
      </c>
      <c r="O17" s="176">
        <f>IFERROR((N17/N18),"")</f>
        <v>8.1004143631227807E-2</v>
      </c>
      <c r="P17" s="197"/>
      <c r="Q17" s="198"/>
      <c r="R17" s="198"/>
      <c r="S17" s="198"/>
      <c r="T17" s="198"/>
      <c r="U17" s="199"/>
      <c r="V17" s="156">
        <v>6490</v>
      </c>
      <c r="W17" s="176">
        <f>IFERROR((V17/V18),"")</f>
        <v>7.1332007078245385E-2</v>
      </c>
      <c r="X17" s="279"/>
      <c r="Y17" s="197"/>
      <c r="Z17" s="198"/>
      <c r="AA17" s="232"/>
      <c r="AB17" s="88">
        <f t="shared" si="1"/>
        <v>7370</v>
      </c>
      <c r="AC17" s="184"/>
      <c r="AD17" s="185"/>
      <c r="AE17" s="186"/>
      <c r="AF17" s="56">
        <f t="shared" si="0"/>
        <v>6490</v>
      </c>
      <c r="AG17" s="57"/>
      <c r="AH17" s="58"/>
      <c r="AI17" s="58"/>
      <c r="AJ17" s="58"/>
      <c r="AK17" s="58"/>
      <c r="AL17" s="59"/>
      <c r="AM17" s="59"/>
      <c r="AN17" s="145"/>
      <c r="AO17" s="145"/>
      <c r="AP17" s="3"/>
      <c r="AQ17" s="57"/>
      <c r="AR17" s="58"/>
      <c r="AS17" s="58"/>
      <c r="AT17" s="58"/>
      <c r="AU17" s="58"/>
      <c r="AV17" s="58"/>
      <c r="AW17" s="58"/>
      <c r="AX17" s="58"/>
      <c r="AY17" s="58"/>
      <c r="AZ17" s="58"/>
      <c r="BA17" s="61"/>
      <c r="BB17" s="61"/>
      <c r="BC17" s="60"/>
      <c r="BE17" s="83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64"/>
      <c r="BR17" s="60"/>
      <c r="BS17" s="60"/>
      <c r="BT17" s="60"/>
      <c r="BU17" s="65"/>
      <c r="BV17" s="135">
        <f>V17</f>
        <v>6490</v>
      </c>
      <c r="BW17" s="256">
        <f>IFERROR((BV17/BV18),"")</f>
        <v>7.1332007078245385E-2</v>
      </c>
      <c r="BX17" s="136">
        <v>6727</v>
      </c>
      <c r="BY17" s="256">
        <f>IFERROR((BX17/BX18),"")</f>
        <v>7.3936889308991796E-2</v>
      </c>
      <c r="BZ17" s="214">
        <f>IFERROR(BY17/BW17,0)</f>
        <v>1.0365177195685671</v>
      </c>
      <c r="CA17" s="139">
        <f>V17</f>
        <v>6490</v>
      </c>
      <c r="CB17" s="256">
        <f>IFERROR((CA17/CA18),"")</f>
        <v>7.1332007078245385E-2</v>
      </c>
      <c r="CC17" s="142">
        <f t="shared" si="2"/>
        <v>6727</v>
      </c>
      <c r="CD17" s="256">
        <f>IFERROR((CC17/CC18),"")</f>
        <v>7.3936889308991796E-2</v>
      </c>
      <c r="CE17" s="214">
        <f>IFERROR(CD17/CB17,0)</f>
        <v>1.0365177195685671</v>
      </c>
      <c r="CF17" s="254"/>
      <c r="CG17" s="252"/>
      <c r="CH17" s="172" t="s">
        <v>81</v>
      </c>
      <c r="CI17" s="60"/>
      <c r="CJ17" s="65"/>
    </row>
    <row r="18" spans="1:88" s="24" customFormat="1" ht="252.6" customHeight="1" thickBot="1" x14ac:dyDescent="0.3">
      <c r="A18" s="298"/>
      <c r="B18" s="300"/>
      <c r="C18" s="286"/>
      <c r="D18" s="268"/>
      <c r="E18" s="159" t="s">
        <v>93</v>
      </c>
      <c r="F18" s="305"/>
      <c r="G18" s="86" t="s">
        <v>89</v>
      </c>
      <c r="H18" s="200"/>
      <c r="I18" s="201"/>
      <c r="J18" s="201"/>
      <c r="K18" s="201"/>
      <c r="L18" s="201"/>
      <c r="M18" s="202"/>
      <c r="N18" s="110">
        <v>90983</v>
      </c>
      <c r="O18" s="177"/>
      <c r="P18" s="200"/>
      <c r="Q18" s="201"/>
      <c r="R18" s="201"/>
      <c r="S18" s="201"/>
      <c r="T18" s="201"/>
      <c r="U18" s="202"/>
      <c r="V18" s="154">
        <v>90983</v>
      </c>
      <c r="W18" s="177"/>
      <c r="X18" s="279"/>
      <c r="Y18" s="200"/>
      <c r="Z18" s="201"/>
      <c r="AA18" s="233"/>
      <c r="AB18" s="95">
        <f t="shared" si="1"/>
        <v>90983</v>
      </c>
      <c r="AC18" s="187"/>
      <c r="AD18" s="188"/>
      <c r="AE18" s="189"/>
      <c r="AF18" s="70">
        <f t="shared" si="0"/>
        <v>90983</v>
      </c>
      <c r="AG18" s="71"/>
      <c r="AH18" s="72"/>
      <c r="AI18" s="72"/>
      <c r="AJ18" s="72"/>
      <c r="AK18" s="72"/>
      <c r="AL18" s="73"/>
      <c r="AM18" s="73"/>
      <c r="AN18" s="146"/>
      <c r="AO18" s="146"/>
      <c r="AP18" s="3"/>
      <c r="AQ18" s="71"/>
      <c r="AR18" s="72"/>
      <c r="AS18" s="72"/>
      <c r="AT18" s="72"/>
      <c r="AU18" s="72"/>
      <c r="AV18" s="72"/>
      <c r="AW18" s="72"/>
      <c r="AX18" s="72"/>
      <c r="AY18" s="72"/>
      <c r="AZ18" s="72"/>
      <c r="BA18" s="75"/>
      <c r="BB18" s="75"/>
      <c r="BC18" s="74"/>
      <c r="BE18" s="76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8"/>
      <c r="BR18" s="74"/>
      <c r="BS18" s="74"/>
      <c r="BT18" s="74"/>
      <c r="BU18" s="65"/>
      <c r="BV18" s="137">
        <f>V18</f>
        <v>90983</v>
      </c>
      <c r="BW18" s="257"/>
      <c r="BX18" s="138">
        <v>90983</v>
      </c>
      <c r="BY18" s="257"/>
      <c r="BZ18" s="214"/>
      <c r="CA18" s="139">
        <f>V18</f>
        <v>90983</v>
      </c>
      <c r="CB18" s="257"/>
      <c r="CC18" s="141">
        <f t="shared" si="2"/>
        <v>90983</v>
      </c>
      <c r="CD18" s="257"/>
      <c r="CE18" s="214"/>
      <c r="CF18" s="255"/>
      <c r="CG18" s="253"/>
      <c r="CH18" s="173" t="s">
        <v>81</v>
      </c>
      <c r="CI18" s="74"/>
      <c r="CJ18" s="65"/>
    </row>
    <row r="19" spans="1:88" s="24" customFormat="1" ht="252.6" customHeight="1" thickBot="1" x14ac:dyDescent="0.3">
      <c r="A19" s="298"/>
      <c r="B19" s="299">
        <v>4</v>
      </c>
      <c r="C19" s="285" t="s">
        <v>94</v>
      </c>
      <c r="D19" s="267" t="s">
        <v>95</v>
      </c>
      <c r="E19" s="160" t="s">
        <v>96</v>
      </c>
      <c r="F19" s="304" t="s">
        <v>78</v>
      </c>
      <c r="G19" s="55" t="s">
        <v>79</v>
      </c>
      <c r="H19" s="197"/>
      <c r="I19" s="198"/>
      <c r="J19" s="198"/>
      <c r="K19" s="198"/>
      <c r="L19" s="198"/>
      <c r="M19" s="199"/>
      <c r="N19" s="144">
        <v>10760</v>
      </c>
      <c r="O19" s="176">
        <f>IFERROR((N19/N20),"")</f>
        <v>4.6953683420462383E-2</v>
      </c>
      <c r="P19" s="197"/>
      <c r="Q19" s="198"/>
      <c r="R19" s="198"/>
      <c r="S19" s="198"/>
      <c r="T19" s="198"/>
      <c r="U19" s="199"/>
      <c r="V19" s="156">
        <v>8500</v>
      </c>
      <c r="W19" s="176">
        <f>IFERROR((V19/V20),"")</f>
        <v>3.7091664412075301E-2</v>
      </c>
      <c r="X19" s="279"/>
      <c r="Y19" s="197"/>
      <c r="Z19" s="198"/>
      <c r="AA19" s="232"/>
      <c r="AB19" s="88">
        <f t="shared" si="1"/>
        <v>10760</v>
      </c>
      <c r="AC19" s="184"/>
      <c r="AD19" s="185"/>
      <c r="AE19" s="186"/>
      <c r="AF19" s="56">
        <f t="shared" si="0"/>
        <v>8500</v>
      </c>
      <c r="AG19" s="57"/>
      <c r="AH19" s="58"/>
      <c r="AI19" s="58"/>
      <c r="AJ19" s="58"/>
      <c r="AK19" s="58"/>
      <c r="AL19" s="59"/>
      <c r="AM19" s="59"/>
      <c r="AN19" s="145"/>
      <c r="AO19" s="145"/>
      <c r="AP19" s="3"/>
      <c r="AQ19" s="57"/>
      <c r="AR19" s="58"/>
      <c r="AS19" s="58"/>
      <c r="AT19" s="58"/>
      <c r="AU19" s="58"/>
      <c r="AV19" s="58"/>
      <c r="AW19" s="58"/>
      <c r="AX19" s="58"/>
      <c r="AY19" s="58"/>
      <c r="AZ19" s="58"/>
      <c r="BA19" s="61"/>
      <c r="BB19" s="61"/>
      <c r="BC19" s="60"/>
      <c r="BE19" s="83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64"/>
      <c r="BR19" s="60"/>
      <c r="BS19" s="60"/>
      <c r="BT19" s="60"/>
      <c r="BU19" s="65"/>
      <c r="BV19" s="135">
        <f>V19</f>
        <v>8500</v>
      </c>
      <c r="BW19" s="256">
        <f>IFERROR((BV19/BV20),"")</f>
        <v>3.7091664412075301E-2</v>
      </c>
      <c r="BX19" s="136">
        <v>11009</v>
      </c>
      <c r="BY19" s="256">
        <f>IFERROR((BX19/BX20),"")</f>
        <v>4.8040251001474937E-2</v>
      </c>
      <c r="BZ19" s="214">
        <f>IFERROR(BY19/BW19,0)</f>
        <v>1.2951764705882352</v>
      </c>
      <c r="CA19" s="139">
        <f>V19</f>
        <v>8500</v>
      </c>
      <c r="CB19" s="256">
        <f>IFERROR((CA19/CA20),"")</f>
        <v>3.7091664412075301E-2</v>
      </c>
      <c r="CC19" s="142">
        <f t="shared" si="2"/>
        <v>11009</v>
      </c>
      <c r="CD19" s="256">
        <f>IFERROR((CC19/CC20),"")</f>
        <v>4.8040251001474937E-2</v>
      </c>
      <c r="CE19" s="214">
        <f>IFERROR(CD19/CB19,0)</f>
        <v>1.2951764705882352</v>
      </c>
      <c r="CF19" s="254"/>
      <c r="CG19" s="252"/>
      <c r="CH19" s="172" t="s">
        <v>81</v>
      </c>
      <c r="CI19" s="60"/>
      <c r="CJ19" s="65"/>
    </row>
    <row r="20" spans="1:88" s="24" customFormat="1" ht="252.6" customHeight="1" thickBot="1" x14ac:dyDescent="0.3">
      <c r="A20" s="298"/>
      <c r="B20" s="300"/>
      <c r="C20" s="286"/>
      <c r="D20" s="268"/>
      <c r="E20" s="159" t="s">
        <v>97</v>
      </c>
      <c r="F20" s="305"/>
      <c r="G20" s="86" t="s">
        <v>89</v>
      </c>
      <c r="H20" s="200"/>
      <c r="I20" s="201"/>
      <c r="J20" s="201"/>
      <c r="K20" s="201"/>
      <c r="L20" s="201"/>
      <c r="M20" s="202"/>
      <c r="N20" s="110">
        <v>229162</v>
      </c>
      <c r="O20" s="177"/>
      <c r="P20" s="200"/>
      <c r="Q20" s="201"/>
      <c r="R20" s="201"/>
      <c r="S20" s="201"/>
      <c r="T20" s="201"/>
      <c r="U20" s="202"/>
      <c r="V20" s="154">
        <v>229162</v>
      </c>
      <c r="W20" s="177"/>
      <c r="X20" s="279"/>
      <c r="Y20" s="200"/>
      <c r="Z20" s="201"/>
      <c r="AA20" s="233"/>
      <c r="AB20" s="95">
        <f t="shared" si="1"/>
        <v>229162</v>
      </c>
      <c r="AC20" s="187"/>
      <c r="AD20" s="188"/>
      <c r="AE20" s="189"/>
      <c r="AF20" s="70">
        <f t="shared" si="0"/>
        <v>229162</v>
      </c>
      <c r="AG20" s="71"/>
      <c r="AH20" s="72"/>
      <c r="AI20" s="72"/>
      <c r="AJ20" s="72"/>
      <c r="AK20" s="72"/>
      <c r="AL20" s="73"/>
      <c r="AM20" s="73"/>
      <c r="AN20" s="146"/>
      <c r="AO20" s="146"/>
      <c r="AP20" s="3"/>
      <c r="AQ20" s="71"/>
      <c r="AR20" s="72"/>
      <c r="AS20" s="72"/>
      <c r="AT20" s="72"/>
      <c r="AU20" s="72"/>
      <c r="AV20" s="72"/>
      <c r="AW20" s="72"/>
      <c r="AX20" s="72"/>
      <c r="AY20" s="72"/>
      <c r="AZ20" s="72"/>
      <c r="BB20" s="75"/>
      <c r="BC20" s="74"/>
      <c r="BE20" s="76"/>
      <c r="BF20" s="77"/>
      <c r="BG20" s="77"/>
      <c r="BH20" s="77"/>
      <c r="BI20" s="77"/>
      <c r="BJ20" s="77"/>
      <c r="BK20" s="77"/>
      <c r="BL20" s="77"/>
      <c r="BM20" s="77"/>
      <c r="BN20" s="77"/>
      <c r="BO20" s="77"/>
      <c r="BP20" s="77"/>
      <c r="BQ20" s="78"/>
      <c r="BR20" s="74"/>
      <c r="BS20" s="74"/>
      <c r="BT20" s="74"/>
      <c r="BU20" s="65"/>
      <c r="BV20" s="137">
        <f>V20</f>
        <v>229162</v>
      </c>
      <c r="BW20" s="257"/>
      <c r="BX20" s="138">
        <v>229162</v>
      </c>
      <c r="BY20" s="257"/>
      <c r="BZ20" s="214"/>
      <c r="CA20" s="139">
        <f>V20</f>
        <v>229162</v>
      </c>
      <c r="CB20" s="257"/>
      <c r="CC20" s="141">
        <f t="shared" si="2"/>
        <v>229162</v>
      </c>
      <c r="CD20" s="257"/>
      <c r="CE20" s="214"/>
      <c r="CF20" s="255"/>
      <c r="CG20" s="253"/>
      <c r="CH20" s="173" t="s">
        <v>81</v>
      </c>
      <c r="CI20" s="74"/>
      <c r="CJ20" s="65"/>
    </row>
    <row r="21" spans="1:88" s="24" customFormat="1" ht="408.6" customHeight="1" thickBot="1" x14ac:dyDescent="0.3">
      <c r="A21" s="297" t="s">
        <v>98</v>
      </c>
      <c r="B21" s="299">
        <v>5</v>
      </c>
      <c r="C21" s="285" t="s">
        <v>99</v>
      </c>
      <c r="D21" s="267" t="s">
        <v>100</v>
      </c>
      <c r="E21" s="161" t="s">
        <v>101</v>
      </c>
      <c r="F21" s="269" t="s">
        <v>58</v>
      </c>
      <c r="G21" s="87" t="s">
        <v>102</v>
      </c>
      <c r="H21" s="143">
        <v>595</v>
      </c>
      <c r="I21" s="176">
        <f>IFERROR((H21/H22),"")</f>
        <v>0.13449367088607594</v>
      </c>
      <c r="J21" s="143">
        <v>1050</v>
      </c>
      <c r="K21" s="176">
        <f>IFERROR((J21/J22),"")</f>
        <v>0.2286087524493795</v>
      </c>
      <c r="L21" s="143">
        <v>1050</v>
      </c>
      <c r="M21" s="176">
        <f>IFERROR((L21/L22),"")</f>
        <v>0.22786458333333334</v>
      </c>
      <c r="N21" s="143">
        <v>805</v>
      </c>
      <c r="O21" s="176">
        <f>IFERROR((N21/N22),"")</f>
        <v>0.17869034406215317</v>
      </c>
      <c r="P21" s="143">
        <v>595</v>
      </c>
      <c r="Q21" s="176">
        <f>IFERROR((P21/P22),"")</f>
        <v>0.13449367088607594</v>
      </c>
      <c r="R21" s="143">
        <v>1050</v>
      </c>
      <c r="S21" s="176">
        <f>IFERROR((R21/R22),"")</f>
        <v>0.2286087524493795</v>
      </c>
      <c r="T21" s="143">
        <v>1050</v>
      </c>
      <c r="U21" s="176">
        <f>IFERROR((T21/T22),"")</f>
        <v>0.26765230690797859</v>
      </c>
      <c r="V21" s="153">
        <v>805</v>
      </c>
      <c r="W21" s="176">
        <f>IFERROR((V21/V22),"")</f>
        <v>0.39268292682926831</v>
      </c>
      <c r="X21" s="279"/>
      <c r="Y21" s="88">
        <f t="shared" ref="Y21:Y36" si="3">H21</f>
        <v>595</v>
      </c>
      <c r="Z21" s="88">
        <f>H21+J21</f>
        <v>1645</v>
      </c>
      <c r="AA21" s="88">
        <f>H21+J21+L21</f>
        <v>2695</v>
      </c>
      <c r="AB21" s="88">
        <f>H21+J21+L21+N21</f>
        <v>3500</v>
      </c>
      <c r="AC21" s="88">
        <f>H21</f>
        <v>595</v>
      </c>
      <c r="AD21" s="88">
        <f>H21+J21</f>
        <v>1645</v>
      </c>
      <c r="AE21" s="88">
        <f>H21+J21+T21</f>
        <v>2695</v>
      </c>
      <c r="AF21" s="88">
        <f>AE21+V21</f>
        <v>3500</v>
      </c>
      <c r="AG21" s="133">
        <f>H21</f>
        <v>595</v>
      </c>
      <c r="AH21" s="207">
        <f>IFERROR((AG21/AG22),"")</f>
        <v>0.13449367088607594</v>
      </c>
      <c r="AI21" s="149">
        <v>983</v>
      </c>
      <c r="AJ21" s="209">
        <f>IFERROR((AI21/AI22),"")</f>
        <v>0.25868421052631579</v>
      </c>
      <c r="AK21" s="211">
        <f>IFERROR(AJ21/AH21,0)</f>
        <v>1.9233931888544893</v>
      </c>
      <c r="AL21" s="287" t="s">
        <v>103</v>
      </c>
      <c r="AM21" s="248" t="s">
        <v>104</v>
      </c>
      <c r="AN21" s="151" t="s">
        <v>105</v>
      </c>
      <c r="AO21" s="145"/>
      <c r="AP21" s="3"/>
      <c r="AQ21" s="89">
        <f>R21</f>
        <v>1050</v>
      </c>
      <c r="AR21" s="178">
        <f>IFERROR((AQ21/AQ22),"")</f>
        <v>0.2286087524493795</v>
      </c>
      <c r="AS21" s="90">
        <v>1492</v>
      </c>
      <c r="AT21" s="178">
        <f>IFERROR((AS21/AS22),"")</f>
        <v>0.30455194937742397</v>
      </c>
      <c r="AU21" s="193">
        <f>IFERROR(AT21/AR21,0)</f>
        <v>1.3321972414195316</v>
      </c>
      <c r="AV21" s="91">
        <f>AD21</f>
        <v>1645</v>
      </c>
      <c r="AW21" s="178">
        <f>IFERROR((AV21/AV22),"")</f>
        <v>0.18243318176777198</v>
      </c>
      <c r="AX21" s="92">
        <f>AI21+AS21</f>
        <v>2475</v>
      </c>
      <c r="AY21" s="180">
        <f>IFERROR((AX21/AX22),"")</f>
        <v>0.28451546154730428</v>
      </c>
      <c r="AZ21" s="215">
        <f>IFERROR(AY21/AW21,0)</f>
        <v>1.5595598278249501</v>
      </c>
      <c r="BA21" s="287" t="s">
        <v>106</v>
      </c>
      <c r="BB21" s="248" t="s">
        <v>104</v>
      </c>
      <c r="BC21" s="60"/>
      <c r="BE21" s="93">
        <f>T21</f>
        <v>1050</v>
      </c>
      <c r="BF21" s="217">
        <f>IFERROR((BE21/BE22),"")</f>
        <v>0.26765230690797859</v>
      </c>
      <c r="BG21" s="94">
        <v>1810</v>
      </c>
      <c r="BH21" s="217">
        <f>IFERROR((BG21/BG22),"")</f>
        <v>0.34502478078536025</v>
      </c>
      <c r="BI21" s="214">
        <f>IFERROR(BH21/BF21,0)</f>
        <v>1.2890783000199697</v>
      </c>
      <c r="BJ21" s="68">
        <f>AE21</f>
        <v>2695</v>
      </c>
      <c r="BK21" s="217">
        <f>IFERROR((BJ21/BJ22),"")</f>
        <v>0.20826893353941267</v>
      </c>
      <c r="BL21" s="85">
        <f>AX21+BG21</f>
        <v>4285</v>
      </c>
      <c r="BM21" s="217">
        <f>IFERROR((BL21/BL22),"")</f>
        <v>0.30727859447830763</v>
      </c>
      <c r="BN21" s="214">
        <f>IFERROR(BM21/BK21,0)</f>
        <v>1.4753933256212619</v>
      </c>
      <c r="BO21" s="287" t="s">
        <v>106</v>
      </c>
      <c r="BP21" s="248" t="s">
        <v>104</v>
      </c>
      <c r="BQ21" s="151" t="s">
        <v>80</v>
      </c>
      <c r="BR21" s="169">
        <v>2233</v>
      </c>
      <c r="BS21" s="167" t="s">
        <v>105</v>
      </c>
      <c r="BT21" s="60"/>
      <c r="BU21" s="65"/>
      <c r="BV21" s="66">
        <f>V21</f>
        <v>805</v>
      </c>
      <c r="BW21" s="217">
        <f>IFERROR((BV21/BV22),"")</f>
        <v>0.17869034406215317</v>
      </c>
      <c r="BX21" s="67">
        <v>1300</v>
      </c>
      <c r="BY21" s="217">
        <f>IFERROR((BX21/BX22),"")</f>
        <v>0.34291743603270902</v>
      </c>
      <c r="BZ21" s="214">
        <f>IFERROR(BY21/BW21,0)</f>
        <v>1.9190596886054088</v>
      </c>
      <c r="CA21" s="68">
        <f>AF21</f>
        <v>3500</v>
      </c>
      <c r="CB21" s="217">
        <f>IFERROR((CA21/CA22),"")</f>
        <v>0.2334889926617745</v>
      </c>
      <c r="CC21" s="85">
        <f>BL21+BX21</f>
        <v>5585</v>
      </c>
      <c r="CD21" s="217">
        <f>IFERROR((CC21/CC22),"")</f>
        <v>0.3148962562020749</v>
      </c>
      <c r="CE21" s="214">
        <f>IFERROR(CD21/CB21,0)</f>
        <v>1.3486556801340295</v>
      </c>
      <c r="CF21" s="327" t="s">
        <v>106</v>
      </c>
      <c r="CG21" s="258" t="s">
        <v>104</v>
      </c>
      <c r="CH21" s="172" t="s">
        <v>105</v>
      </c>
      <c r="CI21" s="60"/>
      <c r="CJ21" s="65"/>
    </row>
    <row r="22" spans="1:88" s="24" customFormat="1" ht="408.6" customHeight="1" thickBot="1" x14ac:dyDescent="0.3">
      <c r="A22" s="298"/>
      <c r="B22" s="300"/>
      <c r="C22" s="286"/>
      <c r="D22" s="268"/>
      <c r="E22" s="166" t="s">
        <v>107</v>
      </c>
      <c r="F22" s="270"/>
      <c r="G22" s="86" t="s">
        <v>108</v>
      </c>
      <c r="H22" s="110">
        <v>4424</v>
      </c>
      <c r="I22" s="177"/>
      <c r="J22" s="110">
        <f>1878+2715</f>
        <v>4593</v>
      </c>
      <c r="K22" s="177"/>
      <c r="L22" s="110">
        <v>4608</v>
      </c>
      <c r="M22" s="177"/>
      <c r="N22" s="110">
        <f>1835+2670</f>
        <v>4505</v>
      </c>
      <c r="O22" s="177"/>
      <c r="P22" s="110">
        <v>4424</v>
      </c>
      <c r="Q22" s="177"/>
      <c r="R22" s="110">
        <f>1878+2715</f>
        <v>4593</v>
      </c>
      <c r="S22" s="177"/>
      <c r="T22" s="110">
        <v>3923</v>
      </c>
      <c r="U22" s="177"/>
      <c r="V22" s="154">
        <v>2050</v>
      </c>
      <c r="W22" s="177"/>
      <c r="X22" s="279"/>
      <c r="Y22" s="95">
        <f t="shared" si="3"/>
        <v>4424</v>
      </c>
      <c r="Z22" s="95">
        <f>H22+J22</f>
        <v>9017</v>
      </c>
      <c r="AA22" s="95">
        <f>H22+J22+L22</f>
        <v>13625</v>
      </c>
      <c r="AB22" s="95">
        <f>H22+J22+L22+N22</f>
        <v>18130</v>
      </c>
      <c r="AC22" s="95">
        <f>H22</f>
        <v>4424</v>
      </c>
      <c r="AD22" s="95">
        <f>H22+J22</f>
        <v>9017</v>
      </c>
      <c r="AE22" s="95">
        <f>H22+J22+T22</f>
        <v>12940</v>
      </c>
      <c r="AF22" s="95">
        <f>AE22+V22</f>
        <v>14990</v>
      </c>
      <c r="AG22" s="134">
        <f>H22</f>
        <v>4424</v>
      </c>
      <c r="AH22" s="208"/>
      <c r="AI22" s="150">
        <v>3800</v>
      </c>
      <c r="AJ22" s="210"/>
      <c r="AK22" s="211"/>
      <c r="AL22" s="288"/>
      <c r="AM22" s="249"/>
      <c r="AN22" s="148" t="s">
        <v>105</v>
      </c>
      <c r="AO22" s="146"/>
      <c r="AP22" s="3"/>
      <c r="AQ22" s="96">
        <f>R22</f>
        <v>4593</v>
      </c>
      <c r="AR22" s="179"/>
      <c r="AS22" s="97">
        <v>4899</v>
      </c>
      <c r="AT22" s="179"/>
      <c r="AU22" s="193"/>
      <c r="AV22" s="98">
        <f>AD22</f>
        <v>9017</v>
      </c>
      <c r="AW22" s="179"/>
      <c r="AX22" s="99">
        <f>AI22+AS22</f>
        <v>8699</v>
      </c>
      <c r="AY22" s="181"/>
      <c r="AZ22" s="216"/>
      <c r="BA22" s="288"/>
      <c r="BB22" s="249"/>
      <c r="BC22" s="74"/>
      <c r="BE22" s="79">
        <f>T22</f>
        <v>3923</v>
      </c>
      <c r="BF22" s="218"/>
      <c r="BG22" s="100">
        <v>5246</v>
      </c>
      <c r="BH22" s="218"/>
      <c r="BI22" s="214"/>
      <c r="BJ22" s="81">
        <f>AE22</f>
        <v>12940</v>
      </c>
      <c r="BK22" s="218"/>
      <c r="BL22" s="82">
        <f>AX22+BG22</f>
        <v>13945</v>
      </c>
      <c r="BM22" s="218"/>
      <c r="BN22" s="214"/>
      <c r="BO22" s="288"/>
      <c r="BP22" s="249"/>
      <c r="BQ22" s="148" t="s">
        <v>80</v>
      </c>
      <c r="BR22" s="170">
        <v>5246</v>
      </c>
      <c r="BS22" s="168" t="s">
        <v>81</v>
      </c>
      <c r="BT22" s="78"/>
      <c r="BU22" s="65"/>
      <c r="BV22" s="79">
        <f>N22</f>
        <v>4505</v>
      </c>
      <c r="BW22" s="218"/>
      <c r="BX22" s="80">
        <v>3791</v>
      </c>
      <c r="BY22" s="218"/>
      <c r="BZ22" s="214"/>
      <c r="CA22" s="81">
        <f>AF22</f>
        <v>14990</v>
      </c>
      <c r="CB22" s="218"/>
      <c r="CC22" s="82">
        <f>BL22+BX22</f>
        <v>17736</v>
      </c>
      <c r="CD22" s="218"/>
      <c r="CE22" s="214"/>
      <c r="CF22" s="328"/>
      <c r="CG22" s="259"/>
      <c r="CH22" s="173" t="s">
        <v>81</v>
      </c>
      <c r="CI22" s="74"/>
      <c r="CJ22" s="65"/>
    </row>
    <row r="23" spans="1:88" s="24" customFormat="1" ht="408.6" customHeight="1" thickBot="1" x14ac:dyDescent="0.3">
      <c r="A23" s="298"/>
      <c r="B23" s="299">
        <v>6</v>
      </c>
      <c r="C23" s="285" t="s">
        <v>109</v>
      </c>
      <c r="D23" s="267" t="s">
        <v>110</v>
      </c>
      <c r="E23" s="162" t="s">
        <v>111</v>
      </c>
      <c r="F23" s="269" t="s">
        <v>58</v>
      </c>
      <c r="G23" s="101" t="s">
        <v>112</v>
      </c>
      <c r="H23" s="143">
        <v>0</v>
      </c>
      <c r="I23" s="176" t="str">
        <f t="shared" ref="I23" si="4">IFERROR((H23/H24),"")</f>
        <v/>
      </c>
      <c r="J23" s="143">
        <v>20</v>
      </c>
      <c r="K23" s="176">
        <f t="shared" ref="K23" si="5">IFERROR((J23/J24),"")</f>
        <v>0.7407407407407407</v>
      </c>
      <c r="L23" s="143">
        <v>30</v>
      </c>
      <c r="M23" s="176">
        <f t="shared" ref="M23" si="6">IFERROR((L23/L24),"")</f>
        <v>0.4</v>
      </c>
      <c r="N23" s="143">
        <v>20</v>
      </c>
      <c r="O23" s="176">
        <f t="shared" ref="O23" si="7">IFERROR((N23/N24),"")</f>
        <v>0.16806722689075632</v>
      </c>
      <c r="P23" s="143">
        <v>0</v>
      </c>
      <c r="Q23" s="176" t="str">
        <f t="shared" ref="Q23" si="8">IFERROR((P23/P24),"")</f>
        <v/>
      </c>
      <c r="R23" s="143">
        <v>20</v>
      </c>
      <c r="S23" s="176">
        <f t="shared" ref="S23" si="9">IFERROR((R23/R24),"")</f>
        <v>0.7407407407407407</v>
      </c>
      <c r="T23" s="143">
        <v>30</v>
      </c>
      <c r="U23" s="176">
        <f>IFERROR((T23/T24),"")</f>
        <v>0.4</v>
      </c>
      <c r="V23" s="153">
        <v>20</v>
      </c>
      <c r="W23" s="176">
        <f t="shared" ref="W23" si="10">IFERROR((V23/V24),"")</f>
        <v>0.16806722689075632</v>
      </c>
      <c r="X23" s="279"/>
      <c r="Y23" s="88">
        <f t="shared" si="3"/>
        <v>0</v>
      </c>
      <c r="Z23" s="88">
        <f>H23+J23</f>
        <v>20</v>
      </c>
      <c r="AA23" s="88">
        <f>H23+J23+L23</f>
        <v>50</v>
      </c>
      <c r="AB23" s="88">
        <f>H23+J23+L23+N23</f>
        <v>70</v>
      </c>
      <c r="AC23" s="88">
        <f t="shared" ref="AC23:AC36" si="11">H23</f>
        <v>0</v>
      </c>
      <c r="AD23" s="88">
        <f>H23+J23</f>
        <v>20</v>
      </c>
      <c r="AE23" s="88">
        <f>H23+J23+T23</f>
        <v>50</v>
      </c>
      <c r="AF23" s="88">
        <f>AE23+V23</f>
        <v>70</v>
      </c>
      <c r="AG23" s="133">
        <f t="shared" ref="AG23:AG36" si="12">H23</f>
        <v>0</v>
      </c>
      <c r="AH23" s="207" t="str">
        <f>IFERROR((AG23/AG24),"")</f>
        <v/>
      </c>
      <c r="AI23" s="149">
        <v>0</v>
      </c>
      <c r="AJ23" s="209" t="str">
        <f>IFERROR((AI23/AI24),"")</f>
        <v/>
      </c>
      <c r="AK23" s="211">
        <f t="shared" ref="AK23" si="13">IFERROR(AJ23/AH23,0)</f>
        <v>0</v>
      </c>
      <c r="AL23" s="205" t="s">
        <v>113</v>
      </c>
      <c r="AM23" s="212" t="s">
        <v>114</v>
      </c>
      <c r="AN23" s="151" t="s">
        <v>105</v>
      </c>
      <c r="AO23" s="145"/>
      <c r="AP23" s="3"/>
      <c r="AQ23" s="89">
        <f>R23</f>
        <v>20</v>
      </c>
      <c r="AR23" s="178">
        <f>IFERROR((AQ23/AQ24),"")</f>
        <v>0.7407407407407407</v>
      </c>
      <c r="AS23" s="102">
        <v>0</v>
      </c>
      <c r="AT23" s="178" t="str">
        <f>IFERROR((AS23/AS24),"")</f>
        <v/>
      </c>
      <c r="AU23" s="193">
        <f>IFERROR(AT23/AR23,0)</f>
        <v>0</v>
      </c>
      <c r="AV23" s="91">
        <f>AD23</f>
        <v>20</v>
      </c>
      <c r="AW23" s="178">
        <f>IFERROR((AV23/AV24),"")</f>
        <v>0.7407407407407407</v>
      </c>
      <c r="AX23" s="92">
        <f>AI23+AS23</f>
        <v>0</v>
      </c>
      <c r="AY23" s="180" t="str">
        <f>IFERROR((AX23/AX24),"")</f>
        <v/>
      </c>
      <c r="AZ23" s="215">
        <f>IFERROR(AY23/AW23,0)</f>
        <v>0</v>
      </c>
      <c r="BA23" s="205" t="s">
        <v>113</v>
      </c>
      <c r="BB23" s="212" t="s">
        <v>115</v>
      </c>
      <c r="BC23" s="60"/>
      <c r="BE23" s="93">
        <f>T23</f>
        <v>30</v>
      </c>
      <c r="BF23" s="217">
        <f>IFERROR((BE23/BE24),"")</f>
        <v>0.4</v>
      </c>
      <c r="BG23" s="103">
        <v>0</v>
      </c>
      <c r="BH23" s="217">
        <f>IFERROR((BG23/BG24),"")</f>
        <v>0</v>
      </c>
      <c r="BI23" s="214">
        <f>IFERROR(BH23/BF23,0)</f>
        <v>0</v>
      </c>
      <c r="BJ23" s="68">
        <f>AE23</f>
        <v>50</v>
      </c>
      <c r="BK23" s="217">
        <f>IFERROR((BJ23/BJ24),"")</f>
        <v>0.66666666666666663</v>
      </c>
      <c r="BL23" s="85">
        <f>AX23+BG23</f>
        <v>0</v>
      </c>
      <c r="BM23" s="217">
        <f>IFERROR((BL23/BL24),"")</f>
        <v>0</v>
      </c>
      <c r="BN23" s="214">
        <f>IFERROR(BM23/BK23,0)</f>
        <v>0</v>
      </c>
      <c r="BO23" s="205" t="s">
        <v>116</v>
      </c>
      <c r="BP23" s="212" t="s">
        <v>115</v>
      </c>
      <c r="BQ23" s="151" t="s">
        <v>80</v>
      </c>
      <c r="BR23" s="171">
        <v>7</v>
      </c>
      <c r="BS23" s="167" t="s">
        <v>105</v>
      </c>
      <c r="BT23" s="64"/>
      <c r="BU23" s="65"/>
      <c r="BV23" s="66">
        <f>V23</f>
        <v>20</v>
      </c>
      <c r="BW23" s="217">
        <f>IFERROR((BV23/BV24),"")</f>
        <v>0.16806722689075632</v>
      </c>
      <c r="BX23" s="67">
        <v>0</v>
      </c>
      <c r="BY23" s="217">
        <f>IFERROR((BX23/BX24),"")</f>
        <v>0</v>
      </c>
      <c r="BZ23" s="214">
        <f>IFERROR(BY23/BW23,0)</f>
        <v>0</v>
      </c>
      <c r="CA23" s="68">
        <f>AF23</f>
        <v>70</v>
      </c>
      <c r="CB23" s="217">
        <f>IFERROR((CA23/CA24),"")</f>
        <v>0.58823529411764708</v>
      </c>
      <c r="CC23" s="85">
        <f>BL23+BX23</f>
        <v>0</v>
      </c>
      <c r="CD23" s="217">
        <f>IFERROR((CC23/CC24),"")</f>
        <v>0</v>
      </c>
      <c r="CE23" s="214">
        <f>IFERROR(CD23/CB23,0)</f>
        <v>0</v>
      </c>
      <c r="CF23" s="325" t="s">
        <v>116</v>
      </c>
      <c r="CG23" s="262" t="s">
        <v>115</v>
      </c>
      <c r="CH23" s="172" t="s">
        <v>105</v>
      </c>
      <c r="CI23" s="60"/>
      <c r="CJ23" s="65"/>
    </row>
    <row r="24" spans="1:88" s="24" customFormat="1" ht="408.6" customHeight="1" thickBot="1" x14ac:dyDescent="0.3">
      <c r="A24" s="298"/>
      <c r="B24" s="300"/>
      <c r="C24" s="286"/>
      <c r="D24" s="268"/>
      <c r="E24" s="163" t="s">
        <v>117</v>
      </c>
      <c r="F24" s="270"/>
      <c r="G24" s="101" t="s">
        <v>118</v>
      </c>
      <c r="H24" s="110">
        <v>0</v>
      </c>
      <c r="I24" s="177"/>
      <c r="J24" s="110">
        <v>27</v>
      </c>
      <c r="K24" s="177"/>
      <c r="L24" s="110">
        <v>75</v>
      </c>
      <c r="M24" s="177"/>
      <c r="N24" s="110">
        <v>119</v>
      </c>
      <c r="O24" s="177"/>
      <c r="P24" s="110">
        <v>0</v>
      </c>
      <c r="Q24" s="177"/>
      <c r="R24" s="110">
        <v>27</v>
      </c>
      <c r="S24" s="177"/>
      <c r="T24" s="110">
        <v>75</v>
      </c>
      <c r="U24" s="177"/>
      <c r="V24" s="154">
        <v>119</v>
      </c>
      <c r="W24" s="177"/>
      <c r="X24" s="279"/>
      <c r="Y24" s="95">
        <f t="shared" si="3"/>
        <v>0</v>
      </c>
      <c r="Z24" s="95">
        <f>J24</f>
        <v>27</v>
      </c>
      <c r="AA24" s="95">
        <f>L24</f>
        <v>75</v>
      </c>
      <c r="AB24" s="95">
        <f>N24</f>
        <v>119</v>
      </c>
      <c r="AC24" s="95">
        <f t="shared" si="11"/>
        <v>0</v>
      </c>
      <c r="AD24" s="95">
        <f>J24</f>
        <v>27</v>
      </c>
      <c r="AE24" s="95">
        <f>T24</f>
        <v>75</v>
      </c>
      <c r="AF24" s="95">
        <f>V24</f>
        <v>119</v>
      </c>
      <c r="AG24" s="134">
        <f t="shared" si="12"/>
        <v>0</v>
      </c>
      <c r="AH24" s="208"/>
      <c r="AI24" s="150">
        <v>0</v>
      </c>
      <c r="AJ24" s="210"/>
      <c r="AK24" s="211"/>
      <c r="AL24" s="206"/>
      <c r="AM24" s="213"/>
      <c r="AN24" s="148" t="s">
        <v>105</v>
      </c>
      <c r="AO24" s="146"/>
      <c r="AP24" s="3"/>
      <c r="AQ24" s="96">
        <f>R24</f>
        <v>27</v>
      </c>
      <c r="AR24" s="179"/>
      <c r="AS24" s="104">
        <v>0</v>
      </c>
      <c r="AT24" s="179"/>
      <c r="AU24" s="193"/>
      <c r="AV24" s="98">
        <f>R24</f>
        <v>27</v>
      </c>
      <c r="AW24" s="179"/>
      <c r="AX24" s="99">
        <f>AS24</f>
        <v>0</v>
      </c>
      <c r="AY24" s="181"/>
      <c r="AZ24" s="216"/>
      <c r="BA24" s="206"/>
      <c r="BB24" s="213"/>
      <c r="BC24" s="74"/>
      <c r="BE24" s="79">
        <f>T24</f>
        <v>75</v>
      </c>
      <c r="BF24" s="218"/>
      <c r="BG24" s="105">
        <v>21</v>
      </c>
      <c r="BH24" s="218"/>
      <c r="BI24" s="214"/>
      <c r="BJ24" s="81">
        <f>T24</f>
        <v>75</v>
      </c>
      <c r="BK24" s="218"/>
      <c r="BL24" s="82">
        <f>BG24</f>
        <v>21</v>
      </c>
      <c r="BM24" s="218"/>
      <c r="BN24" s="214"/>
      <c r="BO24" s="206"/>
      <c r="BP24" s="213"/>
      <c r="BQ24" s="148" t="s">
        <v>80</v>
      </c>
      <c r="BR24" s="171">
        <v>30</v>
      </c>
      <c r="BS24" s="168" t="s">
        <v>105</v>
      </c>
      <c r="BT24" s="78"/>
      <c r="BU24" s="65"/>
      <c r="BV24" s="79">
        <f>N24</f>
        <v>119</v>
      </c>
      <c r="BW24" s="218"/>
      <c r="BX24" s="80">
        <v>21</v>
      </c>
      <c r="BY24" s="218"/>
      <c r="BZ24" s="214"/>
      <c r="CA24" s="81">
        <f>V24</f>
        <v>119</v>
      </c>
      <c r="CB24" s="218"/>
      <c r="CC24" s="82">
        <f>BX24</f>
        <v>21</v>
      </c>
      <c r="CD24" s="218"/>
      <c r="CE24" s="214"/>
      <c r="CF24" s="326"/>
      <c r="CG24" s="263"/>
      <c r="CH24" s="173" t="s">
        <v>105</v>
      </c>
      <c r="CI24" s="74"/>
      <c r="CJ24" s="65"/>
    </row>
    <row r="25" spans="1:88" s="24" customFormat="1" ht="408.6" customHeight="1" thickBot="1" x14ac:dyDescent="0.3">
      <c r="A25" s="298"/>
      <c r="B25" s="301">
        <v>7</v>
      </c>
      <c r="C25" s="285" t="s">
        <v>119</v>
      </c>
      <c r="D25" s="267" t="s">
        <v>120</v>
      </c>
      <c r="E25" s="160" t="s">
        <v>121</v>
      </c>
      <c r="F25" s="269" t="s">
        <v>58</v>
      </c>
      <c r="G25" s="101" t="s">
        <v>122</v>
      </c>
      <c r="H25" s="143">
        <v>4765</v>
      </c>
      <c r="I25" s="176">
        <f t="shared" ref="I25" si="14">IFERROR((H25/H26),"")</f>
        <v>0.35147894076860664</v>
      </c>
      <c r="J25" s="143">
        <v>4963</v>
      </c>
      <c r="K25" s="176">
        <f t="shared" ref="K25" si="15">IFERROR((J25/J26),"")</f>
        <v>0.31567230632235083</v>
      </c>
      <c r="L25" s="143">
        <v>4984</v>
      </c>
      <c r="M25" s="176">
        <f t="shared" ref="M25" si="16">IFERROR((L25/L26),"")</f>
        <v>0.23723166262078157</v>
      </c>
      <c r="N25" s="143">
        <v>4848</v>
      </c>
      <c r="O25" s="176">
        <f t="shared" ref="O25" si="17">IFERROR((N25/N26),"")</f>
        <v>0.18525028658769582</v>
      </c>
      <c r="P25" s="143">
        <v>4765</v>
      </c>
      <c r="Q25" s="176">
        <f t="shared" ref="Q25" si="18">IFERROR((P25/P26),"")</f>
        <v>0.35147894076860664</v>
      </c>
      <c r="R25" s="143">
        <v>4963</v>
      </c>
      <c r="S25" s="176">
        <f t="shared" ref="S25" si="19">IFERROR((R25/R26),"")</f>
        <v>0.31567230632235083</v>
      </c>
      <c r="T25" s="143">
        <v>4299</v>
      </c>
      <c r="U25" s="176">
        <f t="shared" ref="U25" si="20">IFERROR((T25/T26),"")</f>
        <v>0.20462658860488361</v>
      </c>
      <c r="V25" s="153">
        <v>2393</v>
      </c>
      <c r="W25" s="176">
        <f t="shared" ref="W25" si="21">IFERROR((V25/V26),"")</f>
        <v>9.1440580817730224E-2</v>
      </c>
      <c r="X25" s="279"/>
      <c r="Y25" s="88">
        <f t="shared" si="3"/>
        <v>4765</v>
      </c>
      <c r="Z25" s="88">
        <f>H25+J25</f>
        <v>9728</v>
      </c>
      <c r="AA25" s="88">
        <f>H25+J25+L25</f>
        <v>14712</v>
      </c>
      <c r="AB25" s="88">
        <f>H25+J25+L25+N25</f>
        <v>19560</v>
      </c>
      <c r="AC25" s="88">
        <f t="shared" si="11"/>
        <v>4765</v>
      </c>
      <c r="AD25" s="88">
        <f>H25+J25</f>
        <v>9728</v>
      </c>
      <c r="AE25" s="88">
        <f>H25+J25+T25</f>
        <v>14027</v>
      </c>
      <c r="AF25" s="88">
        <f>AE25+V25</f>
        <v>16420</v>
      </c>
      <c r="AG25" s="133">
        <f t="shared" si="12"/>
        <v>4765</v>
      </c>
      <c r="AH25" s="207">
        <f>IFERROR((AG25/AG26),"")</f>
        <v>0.35147894076860664</v>
      </c>
      <c r="AI25" s="149">
        <v>3844</v>
      </c>
      <c r="AJ25" s="209">
        <f>IFERROR((AI25/AI26),"")</f>
        <v>0.27470878296291001</v>
      </c>
      <c r="AK25" s="211">
        <f t="shared" ref="AK25" si="22">IFERROR(AJ25/AH25,0)</f>
        <v>0.78157963706782185</v>
      </c>
      <c r="AL25" s="205" t="s">
        <v>123</v>
      </c>
      <c r="AM25" s="212" t="s">
        <v>124</v>
      </c>
      <c r="AN25" s="147" t="s">
        <v>81</v>
      </c>
      <c r="AO25" s="145"/>
      <c r="AP25" s="3"/>
      <c r="AQ25" s="89">
        <f>R25</f>
        <v>4963</v>
      </c>
      <c r="AR25" s="178">
        <f>IFERROR((AQ25/AQ26),"")</f>
        <v>0.31567230632235083</v>
      </c>
      <c r="AS25" s="106">
        <v>5055</v>
      </c>
      <c r="AT25" s="178">
        <f>IFERROR((AS25/AS26),"")</f>
        <v>0.34859664850699951</v>
      </c>
      <c r="AU25" s="193">
        <f>IFERROR(AT25/AR25,0)</f>
        <v>1.1042991150165316</v>
      </c>
      <c r="AV25" s="91">
        <f>AD25</f>
        <v>9728</v>
      </c>
      <c r="AW25" s="178">
        <f>IFERROR((AV25/AV26),"")</f>
        <v>0.61875079506424124</v>
      </c>
      <c r="AX25" s="92">
        <f>AI25+AS25</f>
        <v>8899</v>
      </c>
      <c r="AY25" s="180">
        <f>IFERROR((AX25/AX26),"")</f>
        <v>0.61368181504723807</v>
      </c>
      <c r="AZ25" s="215">
        <f>IFERROR(AY25/AW25,0)</f>
        <v>0.99180771959011882</v>
      </c>
      <c r="BA25" s="284"/>
      <c r="BB25" s="212" t="s">
        <v>124</v>
      </c>
      <c r="BC25" s="60"/>
      <c r="BE25" s="93">
        <f>T25</f>
        <v>4299</v>
      </c>
      <c r="BF25" s="217">
        <f>IFERROR((BE25/BE26),"")</f>
        <v>0.20462658860488361</v>
      </c>
      <c r="BG25" s="107">
        <v>5824</v>
      </c>
      <c r="BH25" s="217">
        <f>IFERROR((BG25/BG26),"")</f>
        <v>0.48969982342554441</v>
      </c>
      <c r="BI25" s="214">
        <f>IFERROR(BH25/BF25,0)</f>
        <v>2.3931387742142971</v>
      </c>
      <c r="BJ25" s="68">
        <f>AE25</f>
        <v>14027</v>
      </c>
      <c r="BK25" s="217">
        <f>IFERROR((BJ25/BJ26),"")</f>
        <v>0.66766623827883287</v>
      </c>
      <c r="BL25" s="85">
        <f>AX25+BG25</f>
        <v>14723</v>
      </c>
      <c r="BM25" s="217">
        <f>IFERROR((BL25/BL26),"")</f>
        <v>1.2379550996384427</v>
      </c>
      <c r="BN25" s="214">
        <f>IFERROR(BM25/BK25,0)</f>
        <v>1.854152611984319</v>
      </c>
      <c r="BO25" s="221" t="s">
        <v>123</v>
      </c>
      <c r="BP25" s="212" t="s">
        <v>124</v>
      </c>
      <c r="BQ25" s="151" t="s">
        <v>80</v>
      </c>
      <c r="BR25" s="170">
        <v>5824</v>
      </c>
      <c r="BS25" s="167" t="s">
        <v>81</v>
      </c>
      <c r="BT25" s="60"/>
      <c r="BU25" s="65"/>
      <c r="BV25" s="66">
        <f>V25</f>
        <v>2393</v>
      </c>
      <c r="BW25" s="217">
        <f>IFERROR((BV25/BV26),"")</f>
        <v>9.1440580817730224E-2</v>
      </c>
      <c r="BX25" s="67">
        <v>4653</v>
      </c>
      <c r="BY25" s="217">
        <f>IFERROR((BX25/BX26),"")</f>
        <v>0.45403981264637</v>
      </c>
      <c r="BZ25" s="214">
        <f>IFERROR(BY25/BW25,0)</f>
        <v>4.9654082310720868</v>
      </c>
      <c r="CA25" s="68">
        <f>AF25</f>
        <v>16420</v>
      </c>
      <c r="CB25" s="217">
        <f>IFERROR((CA25/CA26),"")</f>
        <v>0.62743599541459683</v>
      </c>
      <c r="CC25" s="85">
        <f>BL25+BX25</f>
        <v>19376</v>
      </c>
      <c r="CD25" s="217">
        <f>IFERROR((CC25/CC26),"")</f>
        <v>1.8907103825136613</v>
      </c>
      <c r="CE25" s="214">
        <f>IFERROR(CD25/CB25,0)</f>
        <v>3.0133916388783506</v>
      </c>
      <c r="CF25" s="254"/>
      <c r="CG25" s="260" t="s">
        <v>124</v>
      </c>
      <c r="CH25" s="172" t="s">
        <v>105</v>
      </c>
      <c r="CI25" s="60"/>
      <c r="CJ25" s="65"/>
    </row>
    <row r="26" spans="1:88" s="24" customFormat="1" ht="408.6" customHeight="1" thickBot="1" x14ac:dyDescent="0.3">
      <c r="A26" s="298"/>
      <c r="B26" s="302"/>
      <c r="C26" s="286"/>
      <c r="D26" s="268"/>
      <c r="E26" s="159" t="s">
        <v>125</v>
      </c>
      <c r="F26" s="270"/>
      <c r="G26" s="86" t="s">
        <v>126</v>
      </c>
      <c r="H26" s="110">
        <v>13557</v>
      </c>
      <c r="I26" s="177"/>
      <c r="J26" s="110">
        <v>15722</v>
      </c>
      <c r="K26" s="177"/>
      <c r="L26" s="110">
        <v>21009</v>
      </c>
      <c r="M26" s="177"/>
      <c r="N26" s="110">
        <v>26170</v>
      </c>
      <c r="O26" s="177"/>
      <c r="P26" s="110">
        <v>13557</v>
      </c>
      <c r="Q26" s="177"/>
      <c r="R26" s="110">
        <v>15722</v>
      </c>
      <c r="S26" s="177"/>
      <c r="T26" s="110">
        <v>21009</v>
      </c>
      <c r="U26" s="177"/>
      <c r="V26" s="154">
        <v>26170</v>
      </c>
      <c r="W26" s="177"/>
      <c r="X26" s="279"/>
      <c r="Y26" s="95">
        <f t="shared" si="3"/>
        <v>13557</v>
      </c>
      <c r="Z26" s="95">
        <f>J26</f>
        <v>15722</v>
      </c>
      <c r="AA26" s="95">
        <f>L26</f>
        <v>21009</v>
      </c>
      <c r="AB26" s="95">
        <f>N26</f>
        <v>26170</v>
      </c>
      <c r="AC26" s="95">
        <f t="shared" si="11"/>
        <v>13557</v>
      </c>
      <c r="AD26" s="95">
        <f>J26</f>
        <v>15722</v>
      </c>
      <c r="AE26" s="95">
        <f>T26</f>
        <v>21009</v>
      </c>
      <c r="AF26" s="95">
        <f>V26</f>
        <v>26170</v>
      </c>
      <c r="AG26" s="134">
        <f t="shared" si="12"/>
        <v>13557</v>
      </c>
      <c r="AH26" s="208"/>
      <c r="AI26" s="150">
        <v>13993</v>
      </c>
      <c r="AJ26" s="210"/>
      <c r="AK26" s="211"/>
      <c r="AL26" s="206"/>
      <c r="AM26" s="213"/>
      <c r="AN26" s="148" t="s">
        <v>105</v>
      </c>
      <c r="AO26" s="146"/>
      <c r="AP26" s="3"/>
      <c r="AQ26" s="96">
        <f>R26</f>
        <v>15722</v>
      </c>
      <c r="AR26" s="179"/>
      <c r="AS26" s="97">
        <v>14501</v>
      </c>
      <c r="AT26" s="179"/>
      <c r="AU26" s="193"/>
      <c r="AV26" s="98">
        <f>R26</f>
        <v>15722</v>
      </c>
      <c r="AW26" s="179"/>
      <c r="AX26" s="99">
        <f t="shared" ref="AX26:AX30" si="23">AS26</f>
        <v>14501</v>
      </c>
      <c r="AY26" s="181"/>
      <c r="AZ26" s="216"/>
      <c r="BA26" s="255"/>
      <c r="BB26" s="213"/>
      <c r="BC26" s="74"/>
      <c r="BE26" s="79">
        <f>T26</f>
        <v>21009</v>
      </c>
      <c r="BF26" s="218"/>
      <c r="BG26" s="100">
        <v>11893</v>
      </c>
      <c r="BH26" s="218"/>
      <c r="BI26" s="214"/>
      <c r="BJ26" s="81">
        <f>T26</f>
        <v>21009</v>
      </c>
      <c r="BK26" s="218"/>
      <c r="BL26" s="82">
        <f>BG26</f>
        <v>11893</v>
      </c>
      <c r="BM26" s="218"/>
      <c r="BN26" s="214"/>
      <c r="BO26" s="222"/>
      <c r="BP26" s="213"/>
      <c r="BQ26" s="148" t="s">
        <v>80</v>
      </c>
      <c r="BR26" s="170">
        <v>11893</v>
      </c>
      <c r="BS26" s="168" t="s">
        <v>81</v>
      </c>
      <c r="BT26" s="74"/>
      <c r="BU26" s="65"/>
      <c r="BV26" s="79">
        <f>N26</f>
        <v>26170</v>
      </c>
      <c r="BW26" s="218"/>
      <c r="BX26" s="80">
        <v>10248</v>
      </c>
      <c r="BY26" s="218"/>
      <c r="BZ26" s="214"/>
      <c r="CA26" s="81">
        <f>V26</f>
        <v>26170</v>
      </c>
      <c r="CB26" s="218"/>
      <c r="CC26" s="82">
        <f t="shared" ref="CC26:CC30" si="24">BX26</f>
        <v>10248</v>
      </c>
      <c r="CD26" s="218"/>
      <c r="CE26" s="214"/>
      <c r="CF26" s="255"/>
      <c r="CG26" s="261"/>
      <c r="CH26" s="173" t="s">
        <v>81</v>
      </c>
      <c r="CI26" s="74"/>
      <c r="CJ26" s="65"/>
    </row>
    <row r="27" spans="1:88" s="24" customFormat="1" ht="408.6" customHeight="1" thickBot="1" x14ac:dyDescent="0.3">
      <c r="A27" s="297" t="s">
        <v>127</v>
      </c>
      <c r="B27" s="301">
        <v>8</v>
      </c>
      <c r="C27" s="285" t="s">
        <v>128</v>
      </c>
      <c r="D27" s="267" t="s">
        <v>129</v>
      </c>
      <c r="E27" s="164" t="s">
        <v>130</v>
      </c>
      <c r="F27" s="269" t="s">
        <v>58</v>
      </c>
      <c r="G27" s="87" t="s">
        <v>131</v>
      </c>
      <c r="H27" s="143">
        <v>9700</v>
      </c>
      <c r="I27" s="176">
        <f t="shared" ref="I27" si="25">IFERROR((H27/H28),"")</f>
        <v>1</v>
      </c>
      <c r="J27" s="143">
        <v>12000</v>
      </c>
      <c r="K27" s="176">
        <f t="shared" ref="K27" si="26">IFERROR((J27/J28),"")</f>
        <v>0.9995835068721366</v>
      </c>
      <c r="L27" s="143">
        <v>12200</v>
      </c>
      <c r="M27" s="176">
        <f t="shared" ref="M27" si="27">IFERROR((L27/L28),"")</f>
        <v>0.99918099918099923</v>
      </c>
      <c r="N27" s="143">
        <v>12000</v>
      </c>
      <c r="O27" s="176">
        <f t="shared" ref="O27" si="28">IFERROR((N27/N28),"")</f>
        <v>0.9995835068721366</v>
      </c>
      <c r="P27" s="143">
        <v>9700</v>
      </c>
      <c r="Q27" s="176">
        <f t="shared" ref="Q27" si="29">IFERROR((P27/P28),"")</f>
        <v>1</v>
      </c>
      <c r="R27" s="143">
        <v>12000</v>
      </c>
      <c r="S27" s="176">
        <f t="shared" ref="S27" si="30">IFERROR((R27/R28),"")</f>
        <v>0.9995835068721366</v>
      </c>
      <c r="T27" s="143">
        <v>12200</v>
      </c>
      <c r="U27" s="176">
        <f t="shared" ref="U27" si="31">IFERROR((T27/T28),"")</f>
        <v>0.99918099918099923</v>
      </c>
      <c r="V27" s="153">
        <v>12000</v>
      </c>
      <c r="W27" s="176">
        <f t="shared" ref="W27" si="32">IFERROR((V27/V28),"")</f>
        <v>0.9995835068721366</v>
      </c>
      <c r="X27" s="279"/>
      <c r="Y27" s="88">
        <f t="shared" si="3"/>
        <v>9700</v>
      </c>
      <c r="Z27" s="88">
        <f>J27</f>
        <v>12000</v>
      </c>
      <c r="AA27" s="88">
        <f>L27</f>
        <v>12200</v>
      </c>
      <c r="AB27" s="88">
        <f>N27</f>
        <v>12000</v>
      </c>
      <c r="AC27" s="88">
        <f t="shared" si="11"/>
        <v>9700</v>
      </c>
      <c r="AD27" s="88">
        <f>J27</f>
        <v>12000</v>
      </c>
      <c r="AE27" s="88">
        <f>T27</f>
        <v>12200</v>
      </c>
      <c r="AF27" s="88">
        <f>V27</f>
        <v>12000</v>
      </c>
      <c r="AG27" s="133">
        <f t="shared" si="12"/>
        <v>9700</v>
      </c>
      <c r="AH27" s="207">
        <f>IFERROR((AG27/AG28),"")</f>
        <v>1</v>
      </c>
      <c r="AI27" s="149">
        <v>13231</v>
      </c>
      <c r="AJ27" s="207">
        <f>IFERROR((AI27/AI28),"")</f>
        <v>1</v>
      </c>
      <c r="AK27" s="211">
        <f t="shared" ref="AK27" si="33">IFERROR(AJ27/AH27,0)</f>
        <v>1</v>
      </c>
      <c r="AL27" s="205" t="s">
        <v>132</v>
      </c>
      <c r="AM27" s="212" t="s">
        <v>133</v>
      </c>
      <c r="AN27" s="147" t="s">
        <v>105</v>
      </c>
      <c r="AO27" s="145"/>
      <c r="AP27" s="3"/>
      <c r="AQ27" s="89">
        <f>R27</f>
        <v>12000</v>
      </c>
      <c r="AR27" s="178">
        <f>IFERROR((AQ27/AQ28),"")</f>
        <v>0.9995835068721366</v>
      </c>
      <c r="AS27" s="106">
        <v>13276</v>
      </c>
      <c r="AT27" s="178">
        <f>IFERROR((AS27/AS28),"")</f>
        <v>0.99977407937344676</v>
      </c>
      <c r="AU27" s="193">
        <f>IFERROR(AT27/AR27,0)</f>
        <v>1.0001906519065191</v>
      </c>
      <c r="AV27" s="91">
        <f>R27</f>
        <v>12000</v>
      </c>
      <c r="AW27" s="178">
        <f>IFERROR((AV27/AV28),"")</f>
        <v>0.9995835068721366</v>
      </c>
      <c r="AX27" s="92">
        <f t="shared" si="23"/>
        <v>13276</v>
      </c>
      <c r="AY27" s="180">
        <f>IFERROR((AX27/AX28),"")</f>
        <v>0.99977407937344676</v>
      </c>
      <c r="AZ27" s="215">
        <f>IFERROR(AY27/AW27,0)</f>
        <v>1.0001906519065191</v>
      </c>
      <c r="BA27" s="205" t="s">
        <v>132</v>
      </c>
      <c r="BB27" s="212" t="s">
        <v>133</v>
      </c>
      <c r="BC27" s="60"/>
      <c r="BE27" s="93">
        <f>T27</f>
        <v>12200</v>
      </c>
      <c r="BF27" s="217">
        <f>IFERROR((BE27/BE28),"")</f>
        <v>0.99918099918099923</v>
      </c>
      <c r="BG27" s="107">
        <v>11834</v>
      </c>
      <c r="BH27" s="217">
        <f>IFERROR((BG27/BG28),"")</f>
        <v>0.99974655740474783</v>
      </c>
      <c r="BI27" s="214">
        <f>IFERROR(BH27/BF27,0)</f>
        <v>1.0005660217960632</v>
      </c>
      <c r="BJ27" s="68">
        <f>T27</f>
        <v>12200</v>
      </c>
      <c r="BK27" s="217">
        <f>IFERROR((BJ27/BJ28),"")</f>
        <v>0.99918099918099923</v>
      </c>
      <c r="BL27" s="85">
        <f t="shared" ref="BL27:BL30" si="34">BG27</f>
        <v>11834</v>
      </c>
      <c r="BM27" s="217">
        <f>IFERROR((BL27/BL28),"")</f>
        <v>0.99974655740474783</v>
      </c>
      <c r="BN27" s="214">
        <f>IFERROR(BM27/BK27,0)</f>
        <v>1.0005660217960632</v>
      </c>
      <c r="BO27" s="205" t="s">
        <v>132</v>
      </c>
      <c r="BP27" s="212" t="s">
        <v>133</v>
      </c>
      <c r="BQ27" s="151" t="s">
        <v>80</v>
      </c>
      <c r="BR27" s="170">
        <v>10565</v>
      </c>
      <c r="BS27" s="167" t="s">
        <v>105</v>
      </c>
      <c r="BT27" s="64"/>
      <c r="BU27" s="65"/>
      <c r="BV27" s="66">
        <f t="shared" ref="BV27" si="35">V27</f>
        <v>12000</v>
      </c>
      <c r="BW27" s="217">
        <f>IFERROR((BV27/BV28),"")</f>
        <v>0.9995835068721366</v>
      </c>
      <c r="BX27" s="67">
        <v>10266</v>
      </c>
      <c r="BY27" s="217">
        <f>IFERROR((BX27/BX28),"")</f>
        <v>0.99970785860356415</v>
      </c>
      <c r="BZ27" s="214">
        <f>IFERROR(BY27/BW27,0)</f>
        <v>1.000124403544649</v>
      </c>
      <c r="CA27" s="68">
        <f>V27</f>
        <v>12000</v>
      </c>
      <c r="CB27" s="217">
        <f>IFERROR((CA27/CA28),"")</f>
        <v>0.9995835068721366</v>
      </c>
      <c r="CC27" s="85">
        <f t="shared" si="24"/>
        <v>10266</v>
      </c>
      <c r="CD27" s="217">
        <f>IFERROR((CC27/CC28),"")</f>
        <v>0.99970785860356415</v>
      </c>
      <c r="CE27" s="214">
        <f>IFERROR(CD27/CB27,0)</f>
        <v>1.000124403544649</v>
      </c>
      <c r="CF27" s="264" t="s">
        <v>132</v>
      </c>
      <c r="CG27" s="260" t="s">
        <v>133</v>
      </c>
      <c r="CH27" s="172" t="s">
        <v>105</v>
      </c>
      <c r="CI27" s="60"/>
      <c r="CJ27" s="65"/>
    </row>
    <row r="28" spans="1:88" s="24" customFormat="1" ht="408.6" customHeight="1" thickBot="1" x14ac:dyDescent="0.3">
      <c r="A28" s="298"/>
      <c r="B28" s="302"/>
      <c r="C28" s="286"/>
      <c r="D28" s="268"/>
      <c r="E28" s="159" t="s">
        <v>134</v>
      </c>
      <c r="F28" s="270"/>
      <c r="G28" s="108" t="s">
        <v>135</v>
      </c>
      <c r="H28" s="110">
        <v>9700</v>
      </c>
      <c r="I28" s="177"/>
      <c r="J28" s="110">
        <v>12005</v>
      </c>
      <c r="K28" s="177"/>
      <c r="L28" s="110">
        <v>12210</v>
      </c>
      <c r="M28" s="177"/>
      <c r="N28" s="110">
        <v>12005</v>
      </c>
      <c r="O28" s="177"/>
      <c r="P28" s="110">
        <v>9700</v>
      </c>
      <c r="Q28" s="177"/>
      <c r="R28" s="110">
        <v>12005</v>
      </c>
      <c r="S28" s="177"/>
      <c r="T28" s="110">
        <v>12210</v>
      </c>
      <c r="U28" s="177"/>
      <c r="V28" s="154">
        <v>12005</v>
      </c>
      <c r="W28" s="177"/>
      <c r="X28" s="279"/>
      <c r="Y28" s="95">
        <f t="shared" si="3"/>
        <v>9700</v>
      </c>
      <c r="Z28" s="95">
        <f>J28</f>
        <v>12005</v>
      </c>
      <c r="AA28" s="95">
        <f>L28</f>
        <v>12210</v>
      </c>
      <c r="AB28" s="95">
        <f>N28</f>
        <v>12005</v>
      </c>
      <c r="AC28" s="95">
        <f t="shared" si="11"/>
        <v>9700</v>
      </c>
      <c r="AD28" s="95">
        <f>J28</f>
        <v>12005</v>
      </c>
      <c r="AE28" s="95">
        <f>T28</f>
        <v>12210</v>
      </c>
      <c r="AF28" s="95">
        <f>V28</f>
        <v>12005</v>
      </c>
      <c r="AG28" s="134">
        <f t="shared" si="12"/>
        <v>9700</v>
      </c>
      <c r="AH28" s="208"/>
      <c r="AI28" s="150">
        <v>13231</v>
      </c>
      <c r="AJ28" s="208"/>
      <c r="AK28" s="211"/>
      <c r="AL28" s="206"/>
      <c r="AM28" s="213"/>
      <c r="AN28" s="148" t="s">
        <v>105</v>
      </c>
      <c r="AO28" s="146"/>
      <c r="AP28" s="3"/>
      <c r="AQ28" s="96">
        <f>R28</f>
        <v>12005</v>
      </c>
      <c r="AR28" s="179"/>
      <c r="AS28" s="97">
        <v>13279</v>
      </c>
      <c r="AT28" s="179"/>
      <c r="AU28" s="193"/>
      <c r="AV28" s="98">
        <f>R28</f>
        <v>12005</v>
      </c>
      <c r="AW28" s="179"/>
      <c r="AX28" s="99">
        <f t="shared" si="23"/>
        <v>13279</v>
      </c>
      <c r="AY28" s="181"/>
      <c r="AZ28" s="216"/>
      <c r="BA28" s="206"/>
      <c r="BB28" s="213"/>
      <c r="BC28" s="74"/>
      <c r="BE28" s="79">
        <f>T28</f>
        <v>12210</v>
      </c>
      <c r="BF28" s="218"/>
      <c r="BG28" s="100">
        <v>11837</v>
      </c>
      <c r="BH28" s="218"/>
      <c r="BI28" s="214"/>
      <c r="BJ28" s="81">
        <f>T28</f>
        <v>12210</v>
      </c>
      <c r="BK28" s="218"/>
      <c r="BL28" s="82">
        <f t="shared" si="34"/>
        <v>11837</v>
      </c>
      <c r="BM28" s="218"/>
      <c r="BN28" s="214"/>
      <c r="BO28" s="206"/>
      <c r="BP28" s="213"/>
      <c r="BQ28" s="148" t="s">
        <v>80</v>
      </c>
      <c r="BR28" s="170">
        <v>11914</v>
      </c>
      <c r="BS28" s="168" t="s">
        <v>105</v>
      </c>
      <c r="BT28" s="74"/>
      <c r="BU28" s="65"/>
      <c r="BV28" s="79">
        <f t="shared" ref="BV28" si="36">N28</f>
        <v>12005</v>
      </c>
      <c r="BW28" s="218"/>
      <c r="BX28" s="80">
        <v>10269</v>
      </c>
      <c r="BY28" s="218"/>
      <c r="BZ28" s="214"/>
      <c r="CA28" s="81">
        <f>V28</f>
        <v>12005</v>
      </c>
      <c r="CB28" s="218"/>
      <c r="CC28" s="82">
        <f t="shared" si="24"/>
        <v>10269</v>
      </c>
      <c r="CD28" s="218"/>
      <c r="CE28" s="214"/>
      <c r="CF28" s="265"/>
      <c r="CG28" s="261"/>
      <c r="CH28" s="173" t="s">
        <v>81</v>
      </c>
      <c r="CI28" s="74"/>
      <c r="CJ28" s="65"/>
    </row>
    <row r="29" spans="1:88" s="24" customFormat="1" ht="408.6" customHeight="1" thickBot="1" x14ac:dyDescent="0.3">
      <c r="A29" s="298"/>
      <c r="B29" s="301">
        <v>9</v>
      </c>
      <c r="C29" s="285" t="s">
        <v>136</v>
      </c>
      <c r="D29" s="267" t="s">
        <v>137</v>
      </c>
      <c r="E29" s="164" t="s">
        <v>138</v>
      </c>
      <c r="F29" s="269" t="s">
        <v>58</v>
      </c>
      <c r="G29" s="87" t="s">
        <v>139</v>
      </c>
      <c r="H29" s="143">
        <v>0</v>
      </c>
      <c r="I29" s="176">
        <f t="shared" ref="I29" si="37">IFERROR((H29/H30),"")</f>
        <v>0</v>
      </c>
      <c r="J29" s="143">
        <v>5</v>
      </c>
      <c r="K29" s="176">
        <f t="shared" ref="K29" si="38">IFERROR((J29/J30),"")</f>
        <v>4.1649312786339027E-4</v>
      </c>
      <c r="L29" s="143">
        <v>10</v>
      </c>
      <c r="M29" s="176">
        <f t="shared" ref="M29" si="39">IFERROR((L29/L30),"")</f>
        <v>8.1900081900081905E-4</v>
      </c>
      <c r="N29" s="143">
        <v>5</v>
      </c>
      <c r="O29" s="176">
        <f t="shared" ref="O29" si="40">IFERROR((N29/N30),"")</f>
        <v>4.1649312786339027E-4</v>
      </c>
      <c r="P29" s="143">
        <v>0</v>
      </c>
      <c r="Q29" s="176">
        <f t="shared" ref="Q29" si="41">IFERROR((P29/P30),"")</f>
        <v>0</v>
      </c>
      <c r="R29" s="143">
        <v>5</v>
      </c>
      <c r="S29" s="176">
        <f t="shared" ref="S29" si="42">IFERROR((R29/R30),"")</f>
        <v>4.1649312786339027E-4</v>
      </c>
      <c r="T29" s="143">
        <v>10</v>
      </c>
      <c r="U29" s="176">
        <f t="shared" ref="U29" si="43">IFERROR((T29/T30),"")</f>
        <v>8.1900081900081905E-4</v>
      </c>
      <c r="V29" s="153">
        <v>5</v>
      </c>
      <c r="W29" s="176">
        <f t="shared" ref="W29" si="44">IFERROR((V29/V30),"")</f>
        <v>4.1649312786339027E-4</v>
      </c>
      <c r="X29" s="279"/>
      <c r="Y29" s="88">
        <f t="shared" si="3"/>
        <v>0</v>
      </c>
      <c r="Z29" s="88">
        <f>J29</f>
        <v>5</v>
      </c>
      <c r="AA29" s="88">
        <f>L29</f>
        <v>10</v>
      </c>
      <c r="AB29" s="88">
        <f>N29</f>
        <v>5</v>
      </c>
      <c r="AC29" s="88">
        <f t="shared" si="11"/>
        <v>0</v>
      </c>
      <c r="AD29" s="88">
        <f>J29</f>
        <v>5</v>
      </c>
      <c r="AE29" s="88">
        <f t="shared" ref="AE29:AE30" si="45">T29</f>
        <v>10</v>
      </c>
      <c r="AF29" s="88">
        <f t="shared" ref="AF29:AF30" si="46">V29</f>
        <v>5</v>
      </c>
      <c r="AG29" s="133">
        <f t="shared" si="12"/>
        <v>0</v>
      </c>
      <c r="AH29" s="207">
        <f>IFERROR((AG29/AG30),"")</f>
        <v>0</v>
      </c>
      <c r="AI29" s="149">
        <v>0</v>
      </c>
      <c r="AJ29" s="207">
        <f>IFERROR((AI29/AI30),"")</f>
        <v>0</v>
      </c>
      <c r="AK29" s="211">
        <f t="shared" ref="AK29" si="47">IFERROR(AJ29/AH29,0)</f>
        <v>0</v>
      </c>
      <c r="AL29" s="244" t="s">
        <v>140</v>
      </c>
      <c r="AM29" s="219" t="s">
        <v>141</v>
      </c>
      <c r="AN29" s="151" t="s">
        <v>81</v>
      </c>
      <c r="AO29" s="145"/>
      <c r="AP29" s="3"/>
      <c r="AQ29" s="89">
        <f>R29</f>
        <v>5</v>
      </c>
      <c r="AR29" s="178">
        <f>IFERROR((AQ29/AQ30),"")</f>
        <v>4.1649312786339027E-4</v>
      </c>
      <c r="AS29" s="102">
        <v>3</v>
      </c>
      <c r="AT29" s="178">
        <f>IFERROR((AS29/AS30),"")</f>
        <v>2.2592062655320432E-4</v>
      </c>
      <c r="AU29" s="193">
        <f>IFERROR(AT29/AR29,0)</f>
        <v>0.54243542435424352</v>
      </c>
      <c r="AV29" s="91">
        <f>R29</f>
        <v>5</v>
      </c>
      <c r="AW29" s="178">
        <f>IFERROR((AV29/AV30),"")</f>
        <v>4.1649312786339027E-4</v>
      </c>
      <c r="AX29" s="92">
        <f t="shared" si="23"/>
        <v>3</v>
      </c>
      <c r="AY29" s="180">
        <f>IFERROR((AX29/AX30),"")</f>
        <v>2.2592062655320432E-4</v>
      </c>
      <c r="AZ29" s="215">
        <f>IFERROR(AY29/AW29,0)</f>
        <v>0.54243542435424352</v>
      </c>
      <c r="BA29" s="244" t="s">
        <v>142</v>
      </c>
      <c r="BB29" s="219" t="s">
        <v>141</v>
      </c>
      <c r="BC29" s="60"/>
      <c r="BE29" s="93">
        <f>T29</f>
        <v>10</v>
      </c>
      <c r="BF29" s="217">
        <f>IFERROR((BE29/BE30),"")</f>
        <v>8.1900081900081905E-4</v>
      </c>
      <c r="BG29" s="103">
        <v>3</v>
      </c>
      <c r="BH29" s="217">
        <f>IFERROR((BG29/BG30),"")</f>
        <v>2.5344259525217539E-4</v>
      </c>
      <c r="BI29" s="214">
        <f>IFERROR(BH29/BF29,0)</f>
        <v>0.30945340880290612</v>
      </c>
      <c r="BJ29" s="68">
        <f>AE29</f>
        <v>10</v>
      </c>
      <c r="BK29" s="217">
        <f>IFERROR((BJ29/BJ30),"")</f>
        <v>8.1900081900081905E-4</v>
      </c>
      <c r="BL29" s="85">
        <f t="shared" si="34"/>
        <v>3</v>
      </c>
      <c r="BM29" s="217">
        <f>IFERROR((BL29/BL30),"")</f>
        <v>2.5344259525217539E-4</v>
      </c>
      <c r="BN29" s="214">
        <f>IFERROR(BM29/BK29,0)</f>
        <v>0.30945340880290612</v>
      </c>
      <c r="BO29" s="244" t="s">
        <v>142</v>
      </c>
      <c r="BP29" s="219" t="s">
        <v>141</v>
      </c>
      <c r="BQ29" s="151" t="s">
        <v>80</v>
      </c>
      <c r="BR29" s="171">
        <v>0</v>
      </c>
      <c r="BS29" s="167" t="s">
        <v>105</v>
      </c>
      <c r="BT29" s="282"/>
      <c r="BU29" s="65"/>
      <c r="BV29" s="66">
        <f t="shared" ref="BV29" si="48">V29</f>
        <v>5</v>
      </c>
      <c r="BW29" s="217">
        <f>IFERROR((BV29/BV30),"")</f>
        <v>4.1649312786339027E-4</v>
      </c>
      <c r="BX29" s="67">
        <v>3</v>
      </c>
      <c r="BY29" s="217">
        <f>IFERROR((BX29/BX30),"")</f>
        <v>2.9214139643587495E-4</v>
      </c>
      <c r="BZ29" s="214">
        <f>IFERROR(BY29/BW29,0)</f>
        <v>0.7014314928425357</v>
      </c>
      <c r="CA29" s="68">
        <f>AF29</f>
        <v>5</v>
      </c>
      <c r="CB29" s="217">
        <f>IFERROR((CA29/CA30),"")</f>
        <v>4.1649312786339027E-4</v>
      </c>
      <c r="CC29" s="85">
        <f t="shared" si="24"/>
        <v>3</v>
      </c>
      <c r="CD29" s="217">
        <f>IFERROR((CC29/CC30),"")</f>
        <v>2.9214139643587495E-4</v>
      </c>
      <c r="CE29" s="214">
        <f>IFERROR(CD29/CB29,0)</f>
        <v>0.7014314928425357</v>
      </c>
      <c r="CF29" s="273" t="s">
        <v>142</v>
      </c>
      <c r="CG29" s="271" t="s">
        <v>141</v>
      </c>
      <c r="CH29" s="172" t="s">
        <v>105</v>
      </c>
      <c r="CI29" s="60"/>
      <c r="CJ29" s="65"/>
    </row>
    <row r="30" spans="1:88" s="24" customFormat="1" ht="408.6" customHeight="1" thickBot="1" x14ac:dyDescent="0.3">
      <c r="A30" s="298"/>
      <c r="B30" s="302"/>
      <c r="C30" s="286"/>
      <c r="D30" s="268"/>
      <c r="E30" s="159" t="s">
        <v>134</v>
      </c>
      <c r="F30" s="270"/>
      <c r="G30" s="108" t="s">
        <v>135</v>
      </c>
      <c r="H30" s="110">
        <v>9700</v>
      </c>
      <c r="I30" s="177"/>
      <c r="J30" s="110">
        <v>12005</v>
      </c>
      <c r="K30" s="177"/>
      <c r="L30" s="110">
        <v>12210</v>
      </c>
      <c r="M30" s="177"/>
      <c r="N30" s="110">
        <v>12005</v>
      </c>
      <c r="O30" s="177"/>
      <c r="P30" s="110">
        <v>9700</v>
      </c>
      <c r="Q30" s="177"/>
      <c r="R30" s="110">
        <v>12005</v>
      </c>
      <c r="S30" s="177"/>
      <c r="T30" s="110">
        <v>12210</v>
      </c>
      <c r="U30" s="177"/>
      <c r="V30" s="154">
        <v>12005</v>
      </c>
      <c r="W30" s="177"/>
      <c r="X30" s="279"/>
      <c r="Y30" s="95">
        <f t="shared" si="3"/>
        <v>9700</v>
      </c>
      <c r="Z30" s="95">
        <f>J30</f>
        <v>12005</v>
      </c>
      <c r="AA30" s="95">
        <f>L30</f>
        <v>12210</v>
      </c>
      <c r="AB30" s="95">
        <f>N30</f>
        <v>12005</v>
      </c>
      <c r="AC30" s="95">
        <f t="shared" si="11"/>
        <v>9700</v>
      </c>
      <c r="AD30" s="95">
        <f>J30</f>
        <v>12005</v>
      </c>
      <c r="AE30" s="95">
        <f t="shared" si="45"/>
        <v>12210</v>
      </c>
      <c r="AF30" s="95">
        <f t="shared" si="46"/>
        <v>12005</v>
      </c>
      <c r="AG30" s="134">
        <f t="shared" si="12"/>
        <v>9700</v>
      </c>
      <c r="AH30" s="208"/>
      <c r="AI30" s="150">
        <v>13231</v>
      </c>
      <c r="AJ30" s="208"/>
      <c r="AK30" s="211"/>
      <c r="AL30" s="245"/>
      <c r="AM30" s="220"/>
      <c r="AN30" s="148" t="s">
        <v>81</v>
      </c>
      <c r="AO30" s="146"/>
      <c r="AP30" s="3"/>
      <c r="AQ30" s="96">
        <f>R30</f>
        <v>12005</v>
      </c>
      <c r="AR30" s="179"/>
      <c r="AS30" s="97">
        <v>13279</v>
      </c>
      <c r="AT30" s="179"/>
      <c r="AU30" s="193"/>
      <c r="AV30" s="98">
        <f>R30</f>
        <v>12005</v>
      </c>
      <c r="AW30" s="179"/>
      <c r="AX30" s="99">
        <f t="shared" si="23"/>
        <v>13279</v>
      </c>
      <c r="AY30" s="181"/>
      <c r="AZ30" s="216"/>
      <c r="BA30" s="245"/>
      <c r="BB30" s="220"/>
      <c r="BC30" s="74"/>
      <c r="BE30" s="79">
        <f>T30</f>
        <v>12210</v>
      </c>
      <c r="BF30" s="218"/>
      <c r="BG30" s="100">
        <v>11837</v>
      </c>
      <c r="BH30" s="218"/>
      <c r="BI30" s="214"/>
      <c r="BJ30" s="81">
        <f>AE30</f>
        <v>12210</v>
      </c>
      <c r="BK30" s="218"/>
      <c r="BL30" s="82">
        <f t="shared" si="34"/>
        <v>11837</v>
      </c>
      <c r="BM30" s="218"/>
      <c r="BN30" s="214"/>
      <c r="BO30" s="245"/>
      <c r="BP30" s="220"/>
      <c r="BQ30" s="148" t="s">
        <v>80</v>
      </c>
      <c r="BR30" s="170">
        <v>11914</v>
      </c>
      <c r="BS30" s="168" t="s">
        <v>105</v>
      </c>
      <c r="BT30" s="283"/>
      <c r="BU30" s="65"/>
      <c r="BV30" s="79">
        <f t="shared" ref="BV30" si="49">N30</f>
        <v>12005</v>
      </c>
      <c r="BW30" s="218"/>
      <c r="BX30" s="80">
        <v>10269</v>
      </c>
      <c r="BY30" s="218"/>
      <c r="BZ30" s="214"/>
      <c r="CA30" s="81">
        <f>AF30</f>
        <v>12005</v>
      </c>
      <c r="CB30" s="218"/>
      <c r="CC30" s="82">
        <f t="shared" si="24"/>
        <v>10269</v>
      </c>
      <c r="CD30" s="218"/>
      <c r="CE30" s="214"/>
      <c r="CF30" s="274"/>
      <c r="CG30" s="272"/>
      <c r="CH30" s="173" t="s">
        <v>81</v>
      </c>
      <c r="CI30" s="74"/>
      <c r="CJ30" s="65"/>
    </row>
    <row r="31" spans="1:88" s="24" customFormat="1" ht="408.6" customHeight="1" thickBot="1" x14ac:dyDescent="0.3">
      <c r="A31" s="298"/>
      <c r="B31" s="301">
        <v>10</v>
      </c>
      <c r="C31" s="285" t="s">
        <v>143</v>
      </c>
      <c r="D31" s="267" t="s">
        <v>144</v>
      </c>
      <c r="E31" s="164" t="s">
        <v>145</v>
      </c>
      <c r="F31" s="269" t="s">
        <v>58</v>
      </c>
      <c r="G31" s="87" t="s">
        <v>146</v>
      </c>
      <c r="H31" s="143">
        <v>167</v>
      </c>
      <c r="I31" s="176">
        <f t="shared" ref="I31" si="50">IFERROR((H31/H32),"")</f>
        <v>0.27154471544715447</v>
      </c>
      <c r="J31" s="143">
        <v>202</v>
      </c>
      <c r="K31" s="176">
        <f t="shared" ref="K31" si="51">IFERROR((J31/J32),"")</f>
        <v>0.32845528455284551</v>
      </c>
      <c r="L31" s="143">
        <v>202</v>
      </c>
      <c r="M31" s="176">
        <f t="shared" ref="M31" si="52">IFERROR((L31/L32),"")</f>
        <v>0.32845528455284551</v>
      </c>
      <c r="N31" s="143">
        <v>52</v>
      </c>
      <c r="O31" s="176">
        <f t="shared" ref="O31" si="53">IFERROR((N31/N32),"")</f>
        <v>8.4552845528455281E-2</v>
      </c>
      <c r="P31" s="143">
        <v>167</v>
      </c>
      <c r="Q31" s="176">
        <f t="shared" ref="Q31" si="54">IFERROR((P31/P32),"")</f>
        <v>0.27154471544715447</v>
      </c>
      <c r="R31" s="143">
        <v>202</v>
      </c>
      <c r="S31" s="176">
        <f t="shared" ref="S31" si="55">IFERROR((R31/R32),"")</f>
        <v>0.32845528455284551</v>
      </c>
      <c r="T31" s="143">
        <v>202</v>
      </c>
      <c r="U31" s="176">
        <f t="shared" ref="U31" si="56">IFERROR((T31/T32),"")</f>
        <v>0.32845528455284551</v>
      </c>
      <c r="V31" s="153">
        <v>52</v>
      </c>
      <c r="W31" s="176">
        <f t="shared" ref="W31" si="57">IFERROR((V31/V32),"")</f>
        <v>8.4552845528455281E-2</v>
      </c>
      <c r="X31" s="279"/>
      <c r="Y31" s="88">
        <f t="shared" si="3"/>
        <v>167</v>
      </c>
      <c r="Z31" s="88">
        <f>H31+J31</f>
        <v>369</v>
      </c>
      <c r="AA31" s="88">
        <f>H31+J31+L31</f>
        <v>571</v>
      </c>
      <c r="AB31" s="88">
        <f>H31+J31+L31+N31</f>
        <v>623</v>
      </c>
      <c r="AC31" s="88">
        <f>H31</f>
        <v>167</v>
      </c>
      <c r="AD31" s="88">
        <f>R31</f>
        <v>202</v>
      </c>
      <c r="AE31" s="88">
        <f>T31</f>
        <v>202</v>
      </c>
      <c r="AF31" s="88">
        <f>V31</f>
        <v>52</v>
      </c>
      <c r="AG31" s="133">
        <f t="shared" si="12"/>
        <v>167</v>
      </c>
      <c r="AH31" s="207">
        <f>IFERROR((AG31/AG32),"")</f>
        <v>0.27154471544715447</v>
      </c>
      <c r="AI31" s="149">
        <v>165</v>
      </c>
      <c r="AJ31" s="209">
        <f>IFERROR((AI31/AI32),"")</f>
        <v>0.26829268292682928</v>
      </c>
      <c r="AK31" s="211">
        <f t="shared" ref="AK31" si="58">IFERROR(AJ31/AH31,0)</f>
        <v>0.9880239520958084</v>
      </c>
      <c r="AL31" s="237" t="s">
        <v>147</v>
      </c>
      <c r="AM31" s="237" t="s">
        <v>148</v>
      </c>
      <c r="AN31" s="151" t="s">
        <v>81</v>
      </c>
      <c r="AO31" s="145"/>
      <c r="AP31" s="3"/>
      <c r="AQ31" s="89">
        <f>R31</f>
        <v>202</v>
      </c>
      <c r="AR31" s="178">
        <f>IFERROR((AQ31/AQ32),"")</f>
        <v>0.32845528455284551</v>
      </c>
      <c r="AS31" s="102">
        <v>68</v>
      </c>
      <c r="AT31" s="178">
        <f>IFERROR((AS31/AS32),"")</f>
        <v>0.11056910569105691</v>
      </c>
      <c r="AU31" s="193">
        <f>IFERROR(AT31/AR31,0)</f>
        <v>0.33663366336633666</v>
      </c>
      <c r="AV31" s="91">
        <f>Z31</f>
        <v>369</v>
      </c>
      <c r="AW31" s="250">
        <f>IFERROR((AV31/AV32),"")</f>
        <v>0.6</v>
      </c>
      <c r="AX31" s="92">
        <f>AS31+AI31</f>
        <v>233</v>
      </c>
      <c r="AY31" s="319">
        <f>IFERROR((AX31/AX32),"")</f>
        <v>0.37886178861788616</v>
      </c>
      <c r="AZ31" s="280">
        <f>IFERROR(AY31/AW31,0)</f>
        <v>0.63143631436314362</v>
      </c>
      <c r="BA31" s="237" t="s">
        <v>149</v>
      </c>
      <c r="BB31" s="237" t="s">
        <v>148</v>
      </c>
      <c r="BC31" s="60"/>
      <c r="BE31" s="93">
        <f>T31</f>
        <v>202</v>
      </c>
      <c r="BF31" s="217">
        <f>IFERROR((BE31/BE32),"")</f>
        <v>0.32845528455284551</v>
      </c>
      <c r="BG31" s="103">
        <v>83</v>
      </c>
      <c r="BH31" s="217">
        <f>IFERROR((BG31/BG32),"")</f>
        <v>0.13495934959349593</v>
      </c>
      <c r="BI31" s="214">
        <f>IFERROR(BH31/BF31,0)</f>
        <v>0.41089108910891087</v>
      </c>
      <c r="BJ31" s="68">
        <f>AE31</f>
        <v>202</v>
      </c>
      <c r="BK31" s="217">
        <f>IFERROR((BJ31/BJ32),"")</f>
        <v>0.32845528455284551</v>
      </c>
      <c r="BL31" s="85">
        <f>AI31+AS31+BG31</f>
        <v>316</v>
      </c>
      <c r="BM31" s="217">
        <f>IFERROR((BL31/BL32),"")</f>
        <v>0.51382113821138209</v>
      </c>
      <c r="BN31" s="214">
        <f>IFERROR(BM31/BK31,0)</f>
        <v>1.5643564356435644</v>
      </c>
      <c r="BO31" s="237" t="s">
        <v>149</v>
      </c>
      <c r="BP31" s="237" t="s">
        <v>148</v>
      </c>
      <c r="BQ31" s="151" t="s">
        <v>80</v>
      </c>
      <c r="BR31" s="171">
        <v>316</v>
      </c>
      <c r="BS31" s="167" t="s">
        <v>105</v>
      </c>
      <c r="BT31" s="282"/>
      <c r="BU31" s="65"/>
      <c r="BV31" s="66">
        <f t="shared" ref="BV31" si="59">V31</f>
        <v>52</v>
      </c>
      <c r="BW31" s="217">
        <f>IFERROR((BV31/BV32),"")</f>
        <v>8.4552845528455281E-2</v>
      </c>
      <c r="BX31" s="67">
        <v>174</v>
      </c>
      <c r="BY31" s="217">
        <f>IFERROR((BX31/BX32),"")</f>
        <v>0.28292682926829266</v>
      </c>
      <c r="BZ31" s="214">
        <f>IFERROR(BY31/BW31,0)</f>
        <v>3.3461538461538458</v>
      </c>
      <c r="CA31" s="68">
        <f>AC31+AD31+AE31+AF31</f>
        <v>623</v>
      </c>
      <c r="CB31" s="275">
        <f>IFERROR((CA31/CA32),"")</f>
        <v>1.0130081300813008</v>
      </c>
      <c r="CC31" s="85">
        <f>AX31+BG31+BX31</f>
        <v>490</v>
      </c>
      <c r="CD31" s="275">
        <f>IFERROR((CC31/CC32),"")</f>
        <v>0.7967479674796748</v>
      </c>
      <c r="CE31" s="214">
        <f>IFERROR(CD31/CB31,0)</f>
        <v>0.7865168539325843</v>
      </c>
      <c r="CF31" s="277" t="s">
        <v>149</v>
      </c>
      <c r="CG31" s="277" t="s">
        <v>148</v>
      </c>
      <c r="CH31" s="172" t="s">
        <v>105</v>
      </c>
      <c r="CI31" s="60"/>
      <c r="CJ31" s="65"/>
    </row>
    <row r="32" spans="1:88" s="24" customFormat="1" ht="408.6" customHeight="1" thickBot="1" x14ac:dyDescent="0.3">
      <c r="A32" s="298"/>
      <c r="B32" s="302"/>
      <c r="C32" s="286"/>
      <c r="D32" s="268"/>
      <c r="E32" s="159" t="s">
        <v>150</v>
      </c>
      <c r="F32" s="270"/>
      <c r="G32" s="108" t="s">
        <v>150</v>
      </c>
      <c r="H32" s="110">
        <v>615</v>
      </c>
      <c r="I32" s="177"/>
      <c r="J32" s="110">
        <v>615</v>
      </c>
      <c r="K32" s="177"/>
      <c r="L32" s="110">
        <v>615</v>
      </c>
      <c r="M32" s="177"/>
      <c r="N32" s="110">
        <v>615</v>
      </c>
      <c r="O32" s="177"/>
      <c r="P32" s="110">
        <v>615</v>
      </c>
      <c r="Q32" s="177"/>
      <c r="R32" s="110">
        <v>615</v>
      </c>
      <c r="S32" s="177"/>
      <c r="T32" s="110">
        <v>615</v>
      </c>
      <c r="U32" s="177"/>
      <c r="V32" s="154">
        <v>615</v>
      </c>
      <c r="W32" s="177"/>
      <c r="X32" s="279"/>
      <c r="Y32" s="95">
        <f t="shared" si="3"/>
        <v>615</v>
      </c>
      <c r="Z32" s="95">
        <f t="shared" ref="Z32" si="60">J32</f>
        <v>615</v>
      </c>
      <c r="AA32" s="95">
        <f t="shared" ref="AA32" si="61">L32</f>
        <v>615</v>
      </c>
      <c r="AB32" s="95">
        <f t="shared" ref="AB32" si="62">N32</f>
        <v>615</v>
      </c>
      <c r="AC32" s="95">
        <f>H32</f>
        <v>615</v>
      </c>
      <c r="AD32" s="95">
        <f>R32</f>
        <v>615</v>
      </c>
      <c r="AE32" s="95">
        <f>T32</f>
        <v>615</v>
      </c>
      <c r="AF32" s="95">
        <f>V32</f>
        <v>615</v>
      </c>
      <c r="AG32" s="134">
        <f t="shared" si="12"/>
        <v>615</v>
      </c>
      <c r="AH32" s="208"/>
      <c r="AI32" s="150">
        <v>615</v>
      </c>
      <c r="AJ32" s="210"/>
      <c r="AK32" s="211"/>
      <c r="AL32" s="238"/>
      <c r="AM32" s="238"/>
      <c r="AN32" s="148" t="s">
        <v>81</v>
      </c>
      <c r="AO32" s="146"/>
      <c r="AP32" s="3"/>
      <c r="AQ32" s="96">
        <f>R32</f>
        <v>615</v>
      </c>
      <c r="AR32" s="179"/>
      <c r="AS32" s="104">
        <v>615</v>
      </c>
      <c r="AT32" s="179"/>
      <c r="AU32" s="193"/>
      <c r="AV32" s="98">
        <f>AD32</f>
        <v>615</v>
      </c>
      <c r="AW32" s="251"/>
      <c r="AX32" s="99">
        <f>AS32</f>
        <v>615</v>
      </c>
      <c r="AY32" s="320"/>
      <c r="AZ32" s="281"/>
      <c r="BA32" s="238"/>
      <c r="BB32" s="238"/>
      <c r="BC32" s="74"/>
      <c r="BE32" s="79">
        <f>T32</f>
        <v>615</v>
      </c>
      <c r="BF32" s="218"/>
      <c r="BG32" s="105">
        <v>615</v>
      </c>
      <c r="BH32" s="218"/>
      <c r="BI32" s="214"/>
      <c r="BJ32" s="81">
        <f>T32</f>
        <v>615</v>
      </c>
      <c r="BK32" s="218"/>
      <c r="BL32" s="82">
        <f>BG32</f>
        <v>615</v>
      </c>
      <c r="BM32" s="218"/>
      <c r="BN32" s="214"/>
      <c r="BO32" s="238"/>
      <c r="BP32" s="238"/>
      <c r="BQ32" s="148" t="s">
        <v>80</v>
      </c>
      <c r="BR32" s="171">
        <v>811</v>
      </c>
      <c r="BS32" s="168" t="s">
        <v>105</v>
      </c>
      <c r="BT32" s="283"/>
      <c r="BU32" s="65"/>
      <c r="BV32" s="79">
        <f t="shared" ref="BV32" si="63">N32</f>
        <v>615</v>
      </c>
      <c r="BW32" s="218"/>
      <c r="BX32" s="80">
        <v>615</v>
      </c>
      <c r="BY32" s="218"/>
      <c r="BZ32" s="214"/>
      <c r="CA32" s="81">
        <f>AF32</f>
        <v>615</v>
      </c>
      <c r="CB32" s="276"/>
      <c r="CC32" s="82">
        <f>BX32</f>
        <v>615</v>
      </c>
      <c r="CD32" s="276"/>
      <c r="CE32" s="214"/>
      <c r="CF32" s="278"/>
      <c r="CG32" s="278"/>
      <c r="CH32" s="173" t="s">
        <v>105</v>
      </c>
      <c r="CI32" s="74"/>
      <c r="CJ32" s="65"/>
    </row>
    <row r="33" spans="1:88" s="24" customFormat="1" ht="408.6" customHeight="1" thickBot="1" x14ac:dyDescent="0.3">
      <c r="A33" s="298"/>
      <c r="B33" s="301">
        <v>11</v>
      </c>
      <c r="C33" s="285" t="s">
        <v>151</v>
      </c>
      <c r="D33" s="267" t="s">
        <v>152</v>
      </c>
      <c r="E33" s="164" t="s">
        <v>153</v>
      </c>
      <c r="F33" s="269" t="s">
        <v>58</v>
      </c>
      <c r="G33" s="101" t="s">
        <v>154</v>
      </c>
      <c r="H33" s="143">
        <v>5820</v>
      </c>
      <c r="I33" s="176">
        <f t="shared" ref="I33" si="64">IFERROR((H33/H34),"")</f>
        <v>0.36216552582451772</v>
      </c>
      <c r="J33" s="143">
        <v>6361</v>
      </c>
      <c r="K33" s="176">
        <f t="shared" ref="K33" si="65">IFERROR((J33/J34),"")</f>
        <v>0.28459576752717997</v>
      </c>
      <c r="L33" s="143">
        <v>6836</v>
      </c>
      <c r="M33" s="176">
        <f t="shared" ref="M33" si="66">IFERROR((L33/L34),"")</f>
        <v>0.27568962735925151</v>
      </c>
      <c r="N33" s="143">
        <v>5462</v>
      </c>
      <c r="O33" s="176">
        <f t="shared" ref="O33" si="67">IFERROR((N33/N34),"")</f>
        <v>0.29665435585487726</v>
      </c>
      <c r="P33" s="143">
        <v>5820</v>
      </c>
      <c r="Q33" s="176">
        <f t="shared" ref="Q33" si="68">IFERROR((P33/P34),"")</f>
        <v>0.36216552582451772</v>
      </c>
      <c r="R33" s="143">
        <v>6361</v>
      </c>
      <c r="S33" s="176">
        <f t="shared" ref="S33" si="69">IFERROR((R33/R34),"")</f>
        <v>0.28459576752717997</v>
      </c>
      <c r="T33" s="143">
        <v>6836</v>
      </c>
      <c r="U33" s="176">
        <f t="shared" ref="U33" si="70">IFERROR((T33/T34),"")</f>
        <v>0.27568962735925151</v>
      </c>
      <c r="V33" s="153">
        <v>5462</v>
      </c>
      <c r="W33" s="176">
        <f t="shared" ref="W33" si="71">IFERROR((V33/V34),"")</f>
        <v>0.29665435585487726</v>
      </c>
      <c r="X33" s="279"/>
      <c r="Y33" s="88">
        <f t="shared" si="3"/>
        <v>5820</v>
      </c>
      <c r="Z33" s="88">
        <f>H33+J33</f>
        <v>12181</v>
      </c>
      <c r="AA33" s="88">
        <f>H33+J33+L33</f>
        <v>19017</v>
      </c>
      <c r="AB33" s="88">
        <f>H33+J33+L33+N33</f>
        <v>24479</v>
      </c>
      <c r="AC33" s="88">
        <f t="shared" si="11"/>
        <v>5820</v>
      </c>
      <c r="AD33" s="88">
        <f>H33+J33</f>
        <v>12181</v>
      </c>
      <c r="AE33" s="88">
        <f t="shared" ref="AE33:AE36" si="72">H33+J33+T33</f>
        <v>19017</v>
      </c>
      <c r="AF33" s="88">
        <f>AE33+V33</f>
        <v>24479</v>
      </c>
      <c r="AG33" s="133">
        <f t="shared" si="12"/>
        <v>5820</v>
      </c>
      <c r="AH33" s="207">
        <f>IFERROR((AG33/AG34),"")</f>
        <v>0.36216552582451772</v>
      </c>
      <c r="AI33" s="149">
        <v>5896</v>
      </c>
      <c r="AJ33" s="209">
        <f>IFERROR((AI33/AI34),"")</f>
        <v>0.24045676998368679</v>
      </c>
      <c r="AK33" s="211">
        <f t="shared" ref="AK33" si="73">IFERROR(AJ33/AH33,0)</f>
        <v>0.66394163120925198</v>
      </c>
      <c r="AL33" s="205" t="s">
        <v>155</v>
      </c>
      <c r="AM33" s="212" t="s">
        <v>156</v>
      </c>
      <c r="AN33" s="147" t="s">
        <v>105</v>
      </c>
      <c r="AO33" s="145"/>
      <c r="AP33" s="3"/>
      <c r="AQ33" s="89">
        <f>R33</f>
        <v>6361</v>
      </c>
      <c r="AR33" s="178">
        <f>IFERROR((AQ33/AQ34),"")</f>
        <v>0.28459576752717997</v>
      </c>
      <c r="AS33" s="106">
        <v>6566</v>
      </c>
      <c r="AT33" s="178">
        <f>IFERROR((AS33/AS34),"")</f>
        <v>0.23031323441720158</v>
      </c>
      <c r="AU33" s="193">
        <f>IFERROR(AT33/AR33,0)</f>
        <v>0.80926443994008379</v>
      </c>
      <c r="AV33" s="91">
        <f t="shared" ref="AV33:AV36" si="74">AD33</f>
        <v>12181</v>
      </c>
      <c r="AW33" s="178">
        <f>IFERROR((AV33/AV34),"")</f>
        <v>0.31704016032898674</v>
      </c>
      <c r="AX33" s="92">
        <f>AI33+AS33</f>
        <v>12462</v>
      </c>
      <c r="AY33" s="180">
        <f>IFERROR((AX33/AX34),"")</f>
        <v>0.23500348865714987</v>
      </c>
      <c r="AZ33" s="215">
        <f>IFERROR(AY33/AW33,0)</f>
        <v>0.74124201934950784</v>
      </c>
      <c r="BA33" s="205" t="s">
        <v>157</v>
      </c>
      <c r="BB33" s="212" t="s">
        <v>156</v>
      </c>
      <c r="BC33" s="60"/>
      <c r="BE33" s="93">
        <f>T33</f>
        <v>6836</v>
      </c>
      <c r="BF33" s="217">
        <f>IFERROR((BE33/BE34),"")</f>
        <v>0.27568962735925151</v>
      </c>
      <c r="BG33" s="107">
        <v>7447</v>
      </c>
      <c r="BH33" s="217">
        <f>IFERROR((BG33/BG34),"")</f>
        <v>0.23595576819492411</v>
      </c>
      <c r="BI33" s="214">
        <f>IFERROR(BH33/BF33,0)</f>
        <v>0.85587466766549702</v>
      </c>
      <c r="BJ33" s="68">
        <f>AE33</f>
        <v>19017</v>
      </c>
      <c r="BK33" s="217">
        <f>IFERROR((BJ33/BJ34),"")</f>
        <v>0.30082098169796101</v>
      </c>
      <c r="BL33" s="85">
        <f>AX33+BG33</f>
        <v>19909</v>
      </c>
      <c r="BM33" s="217">
        <f>IFERROR((BL33/BL34),"")</f>
        <v>0.23535878945501831</v>
      </c>
      <c r="BN33" s="214">
        <f>IFERROR(BM33/BK33,0)</f>
        <v>0.78238821017920235</v>
      </c>
      <c r="BO33" s="205" t="s">
        <v>157</v>
      </c>
      <c r="BP33" s="212" t="s">
        <v>156</v>
      </c>
      <c r="BQ33" s="151" t="s">
        <v>80</v>
      </c>
      <c r="BR33" s="170">
        <v>7732</v>
      </c>
      <c r="BS33" s="167" t="s">
        <v>105</v>
      </c>
      <c r="BT33" s="64"/>
      <c r="BU33" s="65"/>
      <c r="BV33" s="66">
        <f t="shared" ref="BV33" si="75">V33</f>
        <v>5462</v>
      </c>
      <c r="BW33" s="217">
        <f>IFERROR((BV33/BV34),"")</f>
        <v>0.29665435585487726</v>
      </c>
      <c r="BX33" s="67">
        <v>6365</v>
      </c>
      <c r="BY33" s="217">
        <f>IFERROR((BX33/BX34),"")</f>
        <v>0.27213647441104794</v>
      </c>
      <c r="BZ33" s="214">
        <f>IFERROR(BY33/BW33,0)</f>
        <v>0.91735202615456146</v>
      </c>
      <c r="CA33" s="68">
        <f>AF33</f>
        <v>24479</v>
      </c>
      <c r="CB33" s="217">
        <f>IFERROR((CA33/CA34),"")</f>
        <v>0.2998811696823433</v>
      </c>
      <c r="CC33" s="85">
        <f>BL33+BX33</f>
        <v>26274</v>
      </c>
      <c r="CD33" s="217">
        <f>IFERROR((CC33/CC34),"")</f>
        <v>0.2433250909899147</v>
      </c>
      <c r="CE33" s="214">
        <f>IFERROR(CD33/CB33,0)</f>
        <v>0.8114050350265839</v>
      </c>
      <c r="CF33" s="264" t="s">
        <v>157</v>
      </c>
      <c r="CG33" s="260" t="s">
        <v>156</v>
      </c>
      <c r="CH33" s="172" t="s">
        <v>105</v>
      </c>
      <c r="CI33" s="60"/>
      <c r="CJ33" s="65"/>
    </row>
    <row r="34" spans="1:88" s="24" customFormat="1" ht="408.6" customHeight="1" thickBot="1" x14ac:dyDescent="0.3">
      <c r="A34" s="298"/>
      <c r="B34" s="302"/>
      <c r="C34" s="286"/>
      <c r="D34" s="268"/>
      <c r="E34" s="159" t="s">
        <v>158</v>
      </c>
      <c r="F34" s="270"/>
      <c r="G34" s="86" t="s">
        <v>159</v>
      </c>
      <c r="H34" s="110">
        <v>16070</v>
      </c>
      <c r="I34" s="177"/>
      <c r="J34" s="110">
        <v>22351</v>
      </c>
      <c r="K34" s="177"/>
      <c r="L34" s="110">
        <v>24796</v>
      </c>
      <c r="M34" s="177"/>
      <c r="N34" s="110">
        <v>18412</v>
      </c>
      <c r="O34" s="177"/>
      <c r="P34" s="110">
        <v>16070</v>
      </c>
      <c r="Q34" s="177"/>
      <c r="R34" s="110">
        <v>22351</v>
      </c>
      <c r="S34" s="177"/>
      <c r="T34" s="110">
        <v>24796</v>
      </c>
      <c r="U34" s="177"/>
      <c r="V34" s="154">
        <v>18412</v>
      </c>
      <c r="W34" s="177"/>
      <c r="X34" s="279"/>
      <c r="Y34" s="95">
        <f t="shared" si="3"/>
        <v>16070</v>
      </c>
      <c r="Z34" s="95">
        <f>H34+J34</f>
        <v>38421</v>
      </c>
      <c r="AA34" s="95">
        <f>H34+J34+L34</f>
        <v>63217</v>
      </c>
      <c r="AB34" s="95">
        <f>H34+J34+L34+N34</f>
        <v>81629</v>
      </c>
      <c r="AC34" s="95">
        <f t="shared" si="11"/>
        <v>16070</v>
      </c>
      <c r="AD34" s="95">
        <f>H34+J34</f>
        <v>38421</v>
      </c>
      <c r="AE34" s="95">
        <f t="shared" si="72"/>
        <v>63217</v>
      </c>
      <c r="AF34" s="95">
        <f>AE34+V34</f>
        <v>81629</v>
      </c>
      <c r="AG34" s="134">
        <f t="shared" si="12"/>
        <v>16070</v>
      </c>
      <c r="AH34" s="208"/>
      <c r="AI34" s="150">
        <v>24520</v>
      </c>
      <c r="AJ34" s="210"/>
      <c r="AK34" s="211"/>
      <c r="AL34" s="206"/>
      <c r="AM34" s="213"/>
      <c r="AN34" s="148" t="s">
        <v>105</v>
      </c>
      <c r="AO34" s="146"/>
      <c r="AP34" s="3"/>
      <c r="AQ34" s="96">
        <f>R34</f>
        <v>22351</v>
      </c>
      <c r="AR34" s="179"/>
      <c r="AS34" s="97">
        <v>28509</v>
      </c>
      <c r="AT34" s="179"/>
      <c r="AU34" s="193"/>
      <c r="AV34" s="98">
        <f t="shared" si="74"/>
        <v>38421</v>
      </c>
      <c r="AW34" s="179"/>
      <c r="AX34" s="99">
        <f>AI34+AS34</f>
        <v>53029</v>
      </c>
      <c r="AY34" s="181"/>
      <c r="AZ34" s="216"/>
      <c r="BA34" s="206"/>
      <c r="BB34" s="213"/>
      <c r="BC34" s="74"/>
      <c r="BE34" s="79">
        <f>T34</f>
        <v>24796</v>
      </c>
      <c r="BF34" s="218"/>
      <c r="BG34" s="100">
        <v>31561</v>
      </c>
      <c r="BH34" s="218"/>
      <c r="BI34" s="214"/>
      <c r="BJ34" s="81">
        <f>AE34</f>
        <v>63217</v>
      </c>
      <c r="BK34" s="218"/>
      <c r="BL34" s="82">
        <f>AX34+BG34</f>
        <v>84590</v>
      </c>
      <c r="BM34" s="218"/>
      <c r="BN34" s="214"/>
      <c r="BO34" s="206"/>
      <c r="BP34" s="213"/>
      <c r="BQ34" s="148" t="s">
        <v>80</v>
      </c>
      <c r="BR34" s="170">
        <v>33011</v>
      </c>
      <c r="BS34" s="168" t="s">
        <v>105</v>
      </c>
      <c r="BT34" s="78"/>
      <c r="BU34" s="65"/>
      <c r="BV34" s="79">
        <f t="shared" ref="BV34" si="76">N34</f>
        <v>18412</v>
      </c>
      <c r="BW34" s="218"/>
      <c r="BX34" s="80">
        <v>23389</v>
      </c>
      <c r="BY34" s="218"/>
      <c r="BZ34" s="214"/>
      <c r="CA34" s="81">
        <f>AF34</f>
        <v>81629</v>
      </c>
      <c r="CB34" s="218"/>
      <c r="CC34" s="82">
        <f>BL34+BX34</f>
        <v>107979</v>
      </c>
      <c r="CD34" s="218"/>
      <c r="CE34" s="214"/>
      <c r="CF34" s="265"/>
      <c r="CG34" s="261"/>
      <c r="CH34" s="173" t="s">
        <v>105</v>
      </c>
      <c r="CI34" s="74"/>
      <c r="CJ34" s="65"/>
    </row>
    <row r="35" spans="1:88" s="24" customFormat="1" ht="408.6" customHeight="1" thickBot="1" x14ac:dyDescent="0.3">
      <c r="A35" s="298"/>
      <c r="B35" s="301">
        <v>12</v>
      </c>
      <c r="C35" s="285" t="s">
        <v>160</v>
      </c>
      <c r="D35" s="267" t="s">
        <v>161</v>
      </c>
      <c r="E35" s="164" t="s">
        <v>162</v>
      </c>
      <c r="F35" s="269" t="s">
        <v>58</v>
      </c>
      <c r="G35" s="101" t="s">
        <v>163</v>
      </c>
      <c r="H35" s="143">
        <v>10250</v>
      </c>
      <c r="I35" s="176">
        <f t="shared" ref="I35" si="77">IFERROR((H35/H36),"")</f>
        <v>0.63783447417548222</v>
      </c>
      <c r="J35" s="143">
        <v>15990</v>
      </c>
      <c r="K35" s="176">
        <f t="shared" ref="K35" si="78">IFERROR((J35/J36),"")</f>
        <v>0.71540423247282003</v>
      </c>
      <c r="L35" s="143">
        <v>17960</v>
      </c>
      <c r="M35" s="176">
        <f t="shared" ref="M35" si="79">IFERROR((L35/L36),"")</f>
        <v>0.72431037264074849</v>
      </c>
      <c r="N35" s="143">
        <v>12950</v>
      </c>
      <c r="O35" s="176">
        <f t="shared" ref="O35" si="80">IFERROR((N35/N36),"")</f>
        <v>0.70334564414512279</v>
      </c>
      <c r="P35" s="143">
        <v>10250</v>
      </c>
      <c r="Q35" s="176">
        <f t="shared" ref="Q35" si="81">IFERROR((P35/P36),"")</f>
        <v>0.63783447417548222</v>
      </c>
      <c r="R35" s="143">
        <v>15990</v>
      </c>
      <c r="S35" s="176">
        <f t="shared" ref="S35" si="82">IFERROR((R35/R36),"")</f>
        <v>0.71540423247282003</v>
      </c>
      <c r="T35" s="143">
        <v>17960</v>
      </c>
      <c r="U35" s="176">
        <f t="shared" ref="U35" si="83">IFERROR((T35/T36),"")</f>
        <v>0.72431037264074849</v>
      </c>
      <c r="V35" s="153">
        <v>12950</v>
      </c>
      <c r="W35" s="176">
        <f t="shared" ref="W35" si="84">IFERROR((V35/V36),"")</f>
        <v>0.70334564414512279</v>
      </c>
      <c r="X35" s="279"/>
      <c r="Y35" s="88">
        <f t="shared" si="3"/>
        <v>10250</v>
      </c>
      <c r="Z35" s="88">
        <f>H35+J35</f>
        <v>26240</v>
      </c>
      <c r="AA35" s="88">
        <f>H35+J35+L35</f>
        <v>44200</v>
      </c>
      <c r="AB35" s="88">
        <f>H35+J35+L35+N35</f>
        <v>57150</v>
      </c>
      <c r="AC35" s="88">
        <f t="shared" si="11"/>
        <v>10250</v>
      </c>
      <c r="AD35" s="88">
        <f>H35+J35</f>
        <v>26240</v>
      </c>
      <c r="AE35" s="88">
        <f t="shared" si="72"/>
        <v>44200</v>
      </c>
      <c r="AF35" s="88">
        <f>AE35+V35</f>
        <v>57150</v>
      </c>
      <c r="AG35" s="133">
        <f t="shared" si="12"/>
        <v>10250</v>
      </c>
      <c r="AH35" s="207">
        <f>IFERROR((AG35/AG36),"")</f>
        <v>0.63783447417548222</v>
      </c>
      <c r="AI35" s="149">
        <v>18624</v>
      </c>
      <c r="AJ35" s="209">
        <f>IFERROR((AI35/AI36),"")</f>
        <v>0.75954323001631319</v>
      </c>
      <c r="AK35" s="211">
        <f t="shared" ref="AK35" si="85">IFERROR(AJ35/AH35,0)</f>
        <v>1.1908155811085028</v>
      </c>
      <c r="AL35" s="205" t="s">
        <v>155</v>
      </c>
      <c r="AM35" s="212" t="s">
        <v>164</v>
      </c>
      <c r="AN35" s="147" t="s">
        <v>105</v>
      </c>
      <c r="AO35" s="145"/>
      <c r="AP35" s="3"/>
      <c r="AQ35" s="89">
        <f>R35</f>
        <v>15990</v>
      </c>
      <c r="AR35" s="178">
        <f>IFERROR((AQ35/AQ36),"")</f>
        <v>0.71540423247282003</v>
      </c>
      <c r="AS35" s="106">
        <v>21943</v>
      </c>
      <c r="AT35" s="178">
        <f>IFERROR((AS35/AS36),"")</f>
        <v>0.76968676558279836</v>
      </c>
      <c r="AU35" s="193">
        <v>1.4081999999999999</v>
      </c>
      <c r="AV35" s="91">
        <f t="shared" si="74"/>
        <v>26240</v>
      </c>
      <c r="AW35" s="178">
        <f>IFERROR((AV35/AV36),"")</f>
        <v>0.68295983967101326</v>
      </c>
      <c r="AX35" s="92">
        <f>AI35+AS35</f>
        <v>40567</v>
      </c>
      <c r="AY35" s="180">
        <f>IFERROR((AX35/AX36),"")</f>
        <v>0.76499651134285018</v>
      </c>
      <c r="AZ35" s="215">
        <f>IFERROR(AY35/AW35,0)</f>
        <v>1.1201193202097426</v>
      </c>
      <c r="BA35" s="205" t="s">
        <v>157</v>
      </c>
      <c r="BB35" s="212" t="s">
        <v>164</v>
      </c>
      <c r="BC35" s="60"/>
      <c r="BE35" s="93">
        <f>T35</f>
        <v>17960</v>
      </c>
      <c r="BF35" s="217">
        <f>IFERROR((BE35/BE36),"")</f>
        <v>0.72431037264074849</v>
      </c>
      <c r="BG35" s="107">
        <v>24114</v>
      </c>
      <c r="BH35" s="217">
        <f>IFERROR((BG35/BG36),"")</f>
        <v>0.76404423180507586</v>
      </c>
      <c r="BI35" s="214">
        <f>IFERROR(BH35/BF35,0)</f>
        <v>1.0548575039999255</v>
      </c>
      <c r="BJ35" s="68">
        <f>AE35</f>
        <v>44200</v>
      </c>
      <c r="BK35" s="217">
        <f>IFERROR((BJ35/BJ36),"")</f>
        <v>0.69917901830203899</v>
      </c>
      <c r="BL35" s="85">
        <f>AX35+BG35</f>
        <v>64681</v>
      </c>
      <c r="BM35" s="217">
        <f>IFERROR((BL35/BL36),"")</f>
        <v>0.76464121054498169</v>
      </c>
      <c r="BN35" s="214">
        <f>IFERROR(BM35/BK35,0)</f>
        <v>1.0936272264032152</v>
      </c>
      <c r="BO35" s="205" t="s">
        <v>157</v>
      </c>
      <c r="BP35" s="212" t="s">
        <v>164</v>
      </c>
      <c r="BQ35" s="151" t="s">
        <v>80</v>
      </c>
      <c r="BR35" s="170">
        <v>25279</v>
      </c>
      <c r="BS35" s="167" t="s">
        <v>105</v>
      </c>
      <c r="BT35" s="64"/>
      <c r="BU35" s="65"/>
      <c r="BV35" s="66">
        <f t="shared" ref="BV35" si="86">V35</f>
        <v>12950</v>
      </c>
      <c r="BW35" s="217">
        <f>IFERROR((BV35/BV36),"")</f>
        <v>0.70334564414512279</v>
      </c>
      <c r="BX35" s="67">
        <v>17024</v>
      </c>
      <c r="BY35" s="217">
        <f>IFERROR((BX35/BX36),"")</f>
        <v>0.72786352558895206</v>
      </c>
      <c r="BZ35" s="214">
        <f>IFERROR(BY35/BW35,0)</f>
        <v>1.0348589369223</v>
      </c>
      <c r="CA35" s="68">
        <f>AF35</f>
        <v>57150</v>
      </c>
      <c r="CB35" s="217">
        <f>IFERROR((CA35/CA36),"")</f>
        <v>0.70011883031765676</v>
      </c>
      <c r="CC35" s="85">
        <f>BL35+BX35</f>
        <v>81705</v>
      </c>
      <c r="CD35" s="217">
        <f>IFERROR((CC35/CC36),"")</f>
        <v>0.75667490901008527</v>
      </c>
      <c r="CE35" s="214">
        <f>IFERROR(CD35/CB35,0)</f>
        <v>1.0807806849970998</v>
      </c>
      <c r="CF35" s="264" t="s">
        <v>157</v>
      </c>
      <c r="CG35" s="260" t="s">
        <v>164</v>
      </c>
      <c r="CH35" s="172" t="s">
        <v>105</v>
      </c>
      <c r="CI35" s="60"/>
      <c r="CJ35" s="65"/>
    </row>
    <row r="36" spans="1:88" s="24" customFormat="1" ht="408.6" customHeight="1" thickBot="1" x14ac:dyDescent="0.3">
      <c r="A36" s="309"/>
      <c r="B36" s="302"/>
      <c r="C36" s="286"/>
      <c r="D36" s="268"/>
      <c r="E36" s="159" t="s">
        <v>158</v>
      </c>
      <c r="F36" s="270"/>
      <c r="G36" s="86" t="s">
        <v>159</v>
      </c>
      <c r="H36" s="110">
        <v>16070</v>
      </c>
      <c r="I36" s="177"/>
      <c r="J36" s="110">
        <v>22351</v>
      </c>
      <c r="K36" s="177"/>
      <c r="L36" s="110">
        <v>24796</v>
      </c>
      <c r="M36" s="177"/>
      <c r="N36" s="110">
        <v>18412</v>
      </c>
      <c r="O36" s="177"/>
      <c r="P36" s="110">
        <v>16070</v>
      </c>
      <c r="Q36" s="177"/>
      <c r="R36" s="110">
        <v>22351</v>
      </c>
      <c r="S36" s="177"/>
      <c r="T36" s="110">
        <v>24796</v>
      </c>
      <c r="U36" s="177"/>
      <c r="V36" s="154">
        <v>18412</v>
      </c>
      <c r="W36" s="177"/>
      <c r="X36" s="279"/>
      <c r="Y36" s="95">
        <f t="shared" si="3"/>
        <v>16070</v>
      </c>
      <c r="Z36" s="95">
        <f>H36+J36</f>
        <v>38421</v>
      </c>
      <c r="AA36" s="95">
        <f>H36+J36+L36</f>
        <v>63217</v>
      </c>
      <c r="AB36" s="95">
        <f>H36+J36+L36+N36</f>
        <v>81629</v>
      </c>
      <c r="AC36" s="95">
        <f t="shared" si="11"/>
        <v>16070</v>
      </c>
      <c r="AD36" s="95">
        <f>H36+J36</f>
        <v>38421</v>
      </c>
      <c r="AE36" s="95">
        <f t="shared" si="72"/>
        <v>63217</v>
      </c>
      <c r="AF36" s="95">
        <f>AE36+V36</f>
        <v>81629</v>
      </c>
      <c r="AG36" s="134">
        <f t="shared" si="12"/>
        <v>16070</v>
      </c>
      <c r="AH36" s="208"/>
      <c r="AI36" s="150">
        <v>24520</v>
      </c>
      <c r="AJ36" s="210"/>
      <c r="AK36" s="211"/>
      <c r="AL36" s="206"/>
      <c r="AM36" s="213"/>
      <c r="AN36" s="148" t="s">
        <v>105</v>
      </c>
      <c r="AO36" s="146"/>
      <c r="AP36" s="3"/>
      <c r="AQ36" s="96">
        <f>R36</f>
        <v>22351</v>
      </c>
      <c r="AR36" s="179"/>
      <c r="AS36" s="97">
        <v>28509</v>
      </c>
      <c r="AT36" s="179"/>
      <c r="AU36" s="193"/>
      <c r="AV36" s="98">
        <f t="shared" si="74"/>
        <v>38421</v>
      </c>
      <c r="AW36" s="179"/>
      <c r="AX36" s="99">
        <f>AI36+AS36</f>
        <v>53029</v>
      </c>
      <c r="AY36" s="181"/>
      <c r="AZ36" s="216"/>
      <c r="BA36" s="206"/>
      <c r="BB36" s="213"/>
      <c r="BC36" s="74"/>
      <c r="BE36" s="79">
        <f>T36</f>
        <v>24796</v>
      </c>
      <c r="BF36" s="218"/>
      <c r="BG36" s="100">
        <v>31561</v>
      </c>
      <c r="BH36" s="218"/>
      <c r="BI36" s="214"/>
      <c r="BJ36" s="81">
        <f>AE36</f>
        <v>63217</v>
      </c>
      <c r="BK36" s="218"/>
      <c r="BL36" s="82">
        <f>AX36+BG36</f>
        <v>84590</v>
      </c>
      <c r="BM36" s="218"/>
      <c r="BN36" s="214"/>
      <c r="BO36" s="206"/>
      <c r="BP36" s="213"/>
      <c r="BQ36" s="148" t="s">
        <v>80</v>
      </c>
      <c r="BR36" s="170">
        <v>33011</v>
      </c>
      <c r="BS36" s="168" t="s">
        <v>105</v>
      </c>
      <c r="BT36" s="78"/>
      <c r="BU36" s="65"/>
      <c r="BV36" s="79">
        <f t="shared" ref="BV36" si="87">N36</f>
        <v>18412</v>
      </c>
      <c r="BW36" s="218"/>
      <c r="BX36" s="80">
        <v>23389</v>
      </c>
      <c r="BY36" s="218"/>
      <c r="BZ36" s="214"/>
      <c r="CA36" s="81">
        <f>AF36</f>
        <v>81629</v>
      </c>
      <c r="CB36" s="218"/>
      <c r="CC36" s="82">
        <f>BL36+BX36</f>
        <v>107979</v>
      </c>
      <c r="CD36" s="218"/>
      <c r="CE36" s="214"/>
      <c r="CF36" s="265"/>
      <c r="CG36" s="261"/>
      <c r="CH36" s="173" t="s">
        <v>105</v>
      </c>
      <c r="CI36" s="74"/>
      <c r="CJ36" s="65"/>
    </row>
    <row r="37" spans="1:88" s="24" customFormat="1" ht="57.6" customHeight="1" x14ac:dyDescent="0.25">
      <c r="A37" s="111"/>
      <c r="B37" s="112"/>
      <c r="C37" s="113"/>
      <c r="D37" s="113"/>
      <c r="E37" s="113"/>
      <c r="F37" s="114"/>
      <c r="G37" s="114"/>
      <c r="H37" s="115"/>
      <c r="I37" s="116"/>
      <c r="J37" s="115"/>
      <c r="K37" s="116"/>
      <c r="L37" s="115"/>
      <c r="M37" s="116"/>
      <c r="N37" s="115"/>
      <c r="O37" s="116"/>
      <c r="P37" s="115"/>
      <c r="Q37" s="116"/>
      <c r="R37" s="115"/>
      <c r="S37" s="116"/>
      <c r="T37" s="115"/>
      <c r="U37" s="116"/>
      <c r="V37" s="115"/>
      <c r="W37" s="116"/>
      <c r="X37" s="116"/>
      <c r="Y37" s="115">
        <f>Y33+Y35</f>
        <v>16070</v>
      </c>
      <c r="Z37" s="115">
        <f t="shared" ref="Z37:AI37" si="88">Z33+Z35</f>
        <v>38421</v>
      </c>
      <c r="AA37" s="115">
        <f t="shared" si="88"/>
        <v>63217</v>
      </c>
      <c r="AB37" s="115">
        <f t="shared" si="88"/>
        <v>81629</v>
      </c>
      <c r="AC37" s="115">
        <f t="shared" si="88"/>
        <v>16070</v>
      </c>
      <c r="AD37" s="115">
        <f t="shared" si="88"/>
        <v>38421</v>
      </c>
      <c r="AE37" s="115">
        <f t="shared" si="88"/>
        <v>63217</v>
      </c>
      <c r="AF37" s="115">
        <f t="shared" si="88"/>
        <v>81629</v>
      </c>
      <c r="AG37" s="115">
        <f t="shared" si="88"/>
        <v>16070</v>
      </c>
      <c r="AH37" s="116"/>
      <c r="AI37" s="115">
        <f t="shared" si="88"/>
        <v>24520</v>
      </c>
      <c r="AJ37" s="116"/>
      <c r="AK37" s="116"/>
      <c r="AL37" s="117"/>
      <c r="AM37" s="117"/>
      <c r="AN37" s="118"/>
      <c r="AO37" s="118"/>
      <c r="AP37" s="3"/>
      <c r="AQ37" s="116"/>
      <c r="AR37" s="119"/>
      <c r="AS37" s="116">
        <f>AS33+AS35</f>
        <v>28509</v>
      </c>
      <c r="AT37" s="119"/>
      <c r="AU37" s="120"/>
      <c r="AV37" s="116">
        <f>AV33+AV35</f>
        <v>38421</v>
      </c>
      <c r="AW37" s="119"/>
      <c r="AX37" s="116">
        <f>AX33+AX35</f>
        <v>53029</v>
      </c>
      <c r="AY37" s="119"/>
      <c r="AZ37" s="120"/>
      <c r="BA37" s="121"/>
      <c r="BB37" s="121"/>
      <c r="BC37" s="118"/>
      <c r="BE37" s="122"/>
      <c r="BF37" s="123"/>
      <c r="BG37" s="124">
        <f>BG33+BG35</f>
        <v>31561</v>
      </c>
      <c r="BH37" s="123"/>
      <c r="BI37" s="125"/>
      <c r="BJ37" s="124">
        <f>BJ33+BJ35</f>
        <v>63217</v>
      </c>
      <c r="BK37" s="123"/>
      <c r="BL37" s="124">
        <f>BL33+BL35</f>
        <v>84590</v>
      </c>
      <c r="BM37" s="123"/>
      <c r="BN37" s="125"/>
      <c r="BO37" s="126"/>
      <c r="BP37" s="126"/>
      <c r="BQ37" s="118"/>
      <c r="BR37" s="124"/>
      <c r="BS37" s="118"/>
      <c r="BT37" s="121"/>
      <c r="BU37" s="65"/>
      <c r="BV37" s="116"/>
      <c r="BW37" s="127"/>
      <c r="BX37" s="128">
        <f>BX33+BX35</f>
        <v>23389</v>
      </c>
      <c r="BY37" s="127"/>
      <c r="BZ37" s="129"/>
      <c r="CA37" s="128">
        <f>CA33+CA35</f>
        <v>81629</v>
      </c>
      <c r="CB37" s="127"/>
      <c r="CC37" s="128">
        <f>CC33+CC35</f>
        <v>107979</v>
      </c>
      <c r="CD37" s="127"/>
      <c r="CE37" s="129"/>
      <c r="CF37" s="121"/>
      <c r="CG37" s="121"/>
      <c r="CH37" s="118"/>
      <c r="CI37" s="121"/>
    </row>
    <row r="38" spans="1:88" s="7" customFormat="1" ht="80.25" customHeight="1" x14ac:dyDescent="0.25">
      <c r="A38" s="3"/>
      <c r="B38" s="4"/>
      <c r="H38" s="130"/>
      <c r="J38" s="130"/>
      <c r="L38" s="130"/>
      <c r="N38" s="130"/>
      <c r="BW38" s="14"/>
      <c r="BX38" s="14"/>
      <c r="BY38" s="14"/>
      <c r="BZ38" s="14"/>
      <c r="CA38" s="14"/>
      <c r="CB38" s="14"/>
      <c r="CC38" s="14"/>
      <c r="CD38" s="14"/>
      <c r="CE38" s="14"/>
    </row>
    <row r="39" spans="1:88" ht="87" hidden="1" x14ac:dyDescent="0.25">
      <c r="A39" s="266" t="s">
        <v>165</v>
      </c>
      <c r="B39" s="266"/>
      <c r="C39" s="266"/>
      <c r="D39" s="266"/>
      <c r="E39" s="266"/>
      <c r="Y39" s="65"/>
      <c r="Z39" s="65"/>
      <c r="AA39" s="65"/>
      <c r="AB39" s="65"/>
    </row>
    <row r="40" spans="1:88" ht="87" hidden="1" x14ac:dyDescent="0.25"/>
  </sheetData>
  <sheetProtection formatCells="0" formatColumns="0" formatRows="0"/>
  <mergeCells count="463">
    <mergeCell ref="W35:W36"/>
    <mergeCell ref="V9:X9"/>
    <mergeCell ref="X29:X30"/>
    <mergeCell ref="X31:X32"/>
    <mergeCell ref="X33:X34"/>
    <mergeCell ref="X35:X36"/>
    <mergeCell ref="X11:X12"/>
    <mergeCell ref="X13:X14"/>
    <mergeCell ref="X15:X16"/>
    <mergeCell ref="X17:X18"/>
    <mergeCell ref="X19:X20"/>
    <mergeCell ref="X21:X22"/>
    <mergeCell ref="X23:X24"/>
    <mergeCell ref="X25:X26"/>
    <mergeCell ref="CF9:CG9"/>
    <mergeCell ref="AJ23:AJ24"/>
    <mergeCell ref="AK23:AK24"/>
    <mergeCell ref="AW23:AW24"/>
    <mergeCell ref="AY23:AY24"/>
    <mergeCell ref="AZ23:AZ24"/>
    <mergeCell ref="BH23:BH24"/>
    <mergeCell ref="BI23:BI24"/>
    <mergeCell ref="BV10:CI10"/>
    <mergeCell ref="CB21:CB22"/>
    <mergeCell ref="CF11:CF12"/>
    <mergeCell ref="CG11:CG12"/>
    <mergeCell ref="CE23:CE24"/>
    <mergeCell ref="CF19:CF20"/>
    <mergeCell ref="CI11:CI12"/>
    <mergeCell ref="BR11:BR12"/>
    <mergeCell ref="BS11:BS12"/>
    <mergeCell ref="CF23:CF24"/>
    <mergeCell ref="CF21:CF22"/>
    <mergeCell ref="AW21:AW22"/>
    <mergeCell ref="AY21:AY22"/>
    <mergeCell ref="AZ21:AZ22"/>
    <mergeCell ref="BK21:BK22"/>
    <mergeCell ref="CE19:CE20"/>
    <mergeCell ref="CE21:CE22"/>
    <mergeCell ref="BY21:BY22"/>
    <mergeCell ref="BZ21:BZ22"/>
    <mergeCell ref="AT21:AT22"/>
    <mergeCell ref="BV11:BY11"/>
    <mergeCell ref="CE13:CE14"/>
    <mergeCell ref="BW13:BW14"/>
    <mergeCell ref="BY13:BY14"/>
    <mergeCell ref="BZ13:BZ14"/>
    <mergeCell ref="CB13:CB14"/>
    <mergeCell ref="BI21:BI22"/>
    <mergeCell ref="BB21:BB22"/>
    <mergeCell ref="BA21:BA22"/>
    <mergeCell ref="BF21:BF22"/>
    <mergeCell ref="CE17:CE18"/>
    <mergeCell ref="BT11:BT12"/>
    <mergeCell ref="BQ11:BQ12"/>
    <mergeCell ref="CG13:CG14"/>
    <mergeCell ref="BY19:BY20"/>
    <mergeCell ref="BZ19:BZ20"/>
    <mergeCell ref="CB19:CB20"/>
    <mergeCell ref="BW17:BW18"/>
    <mergeCell ref="BY17:BY18"/>
    <mergeCell ref="BZ17:BZ18"/>
    <mergeCell ref="CB17:CB18"/>
    <mergeCell ref="BW21:BW22"/>
    <mergeCell ref="CF13:CF14"/>
    <mergeCell ref="CE15:CE16"/>
    <mergeCell ref="BY15:BY16"/>
    <mergeCell ref="BW19:BW20"/>
    <mergeCell ref="BW15:BW16"/>
    <mergeCell ref="CD13:CD14"/>
    <mergeCell ref="CG19:CG20"/>
    <mergeCell ref="CH11:CH12"/>
    <mergeCell ref="CA11:CE11"/>
    <mergeCell ref="G10:G12"/>
    <mergeCell ref="P11:W11"/>
    <mergeCell ref="AG10:AO11"/>
    <mergeCell ref="Y13:AA14"/>
    <mergeCell ref="CG31:CG32"/>
    <mergeCell ref="BW25:BW26"/>
    <mergeCell ref="CG17:CG18"/>
    <mergeCell ref="AK21:AK22"/>
    <mergeCell ref="BH21:BH22"/>
    <mergeCell ref="AT23:AT24"/>
    <mergeCell ref="BO21:BO22"/>
    <mergeCell ref="AH23:AH24"/>
    <mergeCell ref="Q23:Q24"/>
    <mergeCell ref="M21:M22"/>
    <mergeCell ref="BN21:BN22"/>
    <mergeCell ref="BB23:BB24"/>
    <mergeCell ref="AU23:AU24"/>
    <mergeCell ref="BO27:BO28"/>
    <mergeCell ref="BK29:BK30"/>
    <mergeCell ref="BW27:BW28"/>
    <mergeCell ref="BW31:BW32"/>
    <mergeCell ref="AY31:AY32"/>
    <mergeCell ref="A27:A36"/>
    <mergeCell ref="B27:B28"/>
    <mergeCell ref="C27:C28"/>
    <mergeCell ref="D27:D28"/>
    <mergeCell ref="F27:F28"/>
    <mergeCell ref="B33:B34"/>
    <mergeCell ref="C33:C34"/>
    <mergeCell ref="B31:B32"/>
    <mergeCell ref="C31:C32"/>
    <mergeCell ref="D31:D32"/>
    <mergeCell ref="F31:F32"/>
    <mergeCell ref="D33:D34"/>
    <mergeCell ref="F33:F34"/>
    <mergeCell ref="B35:B36"/>
    <mergeCell ref="B29:B30"/>
    <mergeCell ref="C29:C30"/>
    <mergeCell ref="D29:D30"/>
    <mergeCell ref="F19:F20"/>
    <mergeCell ref="B17:B18"/>
    <mergeCell ref="C17:C18"/>
    <mergeCell ref="B15:B16"/>
    <mergeCell ref="F21:F22"/>
    <mergeCell ref="A6:G6"/>
    <mergeCell ref="BE11:BI11"/>
    <mergeCell ref="BJ11:BN11"/>
    <mergeCell ref="BO11:BO12"/>
    <mergeCell ref="C13:C14"/>
    <mergeCell ref="D13:D14"/>
    <mergeCell ref="F13:F14"/>
    <mergeCell ref="A15:A20"/>
    <mergeCell ref="W15:W16"/>
    <mergeCell ref="W17:W18"/>
    <mergeCell ref="P13:U14"/>
    <mergeCell ref="P15:U16"/>
    <mergeCell ref="P17:U18"/>
    <mergeCell ref="P19:U20"/>
    <mergeCell ref="W19:W20"/>
    <mergeCell ref="D17:D18"/>
    <mergeCell ref="F17:F18"/>
    <mergeCell ref="W13:W14"/>
    <mergeCell ref="A13:A14"/>
    <mergeCell ref="A10:A12"/>
    <mergeCell ref="B10:B12"/>
    <mergeCell ref="C10:C12"/>
    <mergeCell ref="D10:D12"/>
    <mergeCell ref="E10:E12"/>
    <mergeCell ref="F10:F12"/>
    <mergeCell ref="A8:C8"/>
    <mergeCell ref="D8:E8"/>
    <mergeCell ref="A21:A26"/>
    <mergeCell ref="B23:B24"/>
    <mergeCell ref="B25:B26"/>
    <mergeCell ref="C25:C26"/>
    <mergeCell ref="D25:D26"/>
    <mergeCell ref="F25:F26"/>
    <mergeCell ref="B13:B14"/>
    <mergeCell ref="B21:B22"/>
    <mergeCell ref="C21:C22"/>
    <mergeCell ref="D21:D22"/>
    <mergeCell ref="C15:C16"/>
    <mergeCell ref="D15:D16"/>
    <mergeCell ref="F15:F16"/>
    <mergeCell ref="B19:B20"/>
    <mergeCell ref="C19:C20"/>
    <mergeCell ref="D19:D20"/>
    <mergeCell ref="D23:D24"/>
    <mergeCell ref="F23:F24"/>
    <mergeCell ref="K21:K22"/>
    <mergeCell ref="O21:O22"/>
    <mergeCell ref="AL23:AL24"/>
    <mergeCell ref="AJ21:AJ22"/>
    <mergeCell ref="AM21:AM22"/>
    <mergeCell ref="AR21:AR22"/>
    <mergeCell ref="AH21:AH22"/>
    <mergeCell ref="AM23:AM24"/>
    <mergeCell ref="AR23:AR24"/>
    <mergeCell ref="S23:S24"/>
    <mergeCell ref="U23:U24"/>
    <mergeCell ref="W21:W22"/>
    <mergeCell ref="AL21:AL22"/>
    <mergeCell ref="BW35:BW36"/>
    <mergeCell ref="BP35:BP36"/>
    <mergeCell ref="C23:C24"/>
    <mergeCell ref="K23:K24"/>
    <mergeCell ref="K25:K26"/>
    <mergeCell ref="W23:W24"/>
    <mergeCell ref="BN31:BN32"/>
    <mergeCell ref="BO31:BO32"/>
    <mergeCell ref="BP31:BP32"/>
    <mergeCell ref="BF23:BF24"/>
    <mergeCell ref="BA23:BA24"/>
    <mergeCell ref="AJ25:AJ26"/>
    <mergeCell ref="AK25:AK26"/>
    <mergeCell ref="BP25:BP26"/>
    <mergeCell ref="BM25:BM26"/>
    <mergeCell ref="AL25:AL26"/>
    <mergeCell ref="BH25:BH26"/>
    <mergeCell ref="AT25:AT26"/>
    <mergeCell ref="F29:F30"/>
    <mergeCell ref="C35:C36"/>
    <mergeCell ref="BK27:BK28"/>
    <mergeCell ref="BM27:BM28"/>
    <mergeCell ref="BN27:BN28"/>
    <mergeCell ref="BN25:BN26"/>
    <mergeCell ref="BK25:BK26"/>
    <mergeCell ref="BI25:BI26"/>
    <mergeCell ref="BT29:BT30"/>
    <mergeCell ref="BT31:BT32"/>
    <mergeCell ref="BA25:BA26"/>
    <mergeCell ref="AY25:AY26"/>
    <mergeCell ref="AZ25:AZ26"/>
    <mergeCell ref="BB25:BB26"/>
    <mergeCell ref="BF25:BF26"/>
    <mergeCell ref="BK35:BK36"/>
    <mergeCell ref="BM35:BM36"/>
    <mergeCell ref="BN35:BN36"/>
    <mergeCell ref="BO35:BO36"/>
    <mergeCell ref="BI31:BI32"/>
    <mergeCell ref="BP33:BP34"/>
    <mergeCell ref="AZ35:AZ36"/>
    <mergeCell ref="BH35:BH36"/>
    <mergeCell ref="BI35:BI36"/>
    <mergeCell ref="BF35:BF36"/>
    <mergeCell ref="BF33:BF34"/>
    <mergeCell ref="BH33:BH34"/>
    <mergeCell ref="BB35:BB36"/>
    <mergeCell ref="BF31:BF32"/>
    <mergeCell ref="BH31:BH32"/>
    <mergeCell ref="AZ31:AZ32"/>
    <mergeCell ref="BB33:BB34"/>
    <mergeCell ref="M35:M36"/>
    <mergeCell ref="I27:I28"/>
    <mergeCell ref="I29:I30"/>
    <mergeCell ref="I31:I32"/>
    <mergeCell ref="K31:K32"/>
    <mergeCell ref="I33:I34"/>
    <mergeCell ref="Q25:Q26"/>
    <mergeCell ref="O23:O24"/>
    <mergeCell ref="O25:O26"/>
    <mergeCell ref="K27:K28"/>
    <mergeCell ref="K29:K30"/>
    <mergeCell ref="I35:I36"/>
    <mergeCell ref="K33:K34"/>
    <mergeCell ref="K35:K36"/>
    <mergeCell ref="O33:O34"/>
    <mergeCell ref="O35:O36"/>
    <mergeCell ref="Q27:Q28"/>
    <mergeCell ref="Q29:Q30"/>
    <mergeCell ref="Q31:Q32"/>
    <mergeCell ref="I23:I24"/>
    <mergeCell ref="I25:I26"/>
    <mergeCell ref="O31:O32"/>
    <mergeCell ref="O27:O28"/>
    <mergeCell ref="O29:O30"/>
    <mergeCell ref="Q33:Q34"/>
    <mergeCell ref="M27:M28"/>
    <mergeCell ref="M29:M30"/>
    <mergeCell ref="M31:M32"/>
    <mergeCell ref="M23:M24"/>
    <mergeCell ref="M25:M26"/>
    <mergeCell ref="M33:M34"/>
    <mergeCell ref="U29:U30"/>
    <mergeCell ref="AH25:AH26"/>
    <mergeCell ref="U25:U26"/>
    <mergeCell ref="W25:W26"/>
    <mergeCell ref="U31:U32"/>
    <mergeCell ref="W31:W32"/>
    <mergeCell ref="S29:S30"/>
    <mergeCell ref="S25:S26"/>
    <mergeCell ref="S31:S32"/>
    <mergeCell ref="AH27:AH28"/>
    <mergeCell ref="S27:S28"/>
    <mergeCell ref="U27:U28"/>
    <mergeCell ref="W27:W28"/>
    <mergeCell ref="W29:W30"/>
    <mergeCell ref="AH31:AH32"/>
    <mergeCell ref="AH29:AH30"/>
    <mergeCell ref="X27:X28"/>
    <mergeCell ref="CG35:CG36"/>
    <mergeCell ref="BY33:BY34"/>
    <mergeCell ref="BZ33:BZ34"/>
    <mergeCell ref="CB33:CB34"/>
    <mergeCell ref="CG27:CG28"/>
    <mergeCell ref="CG29:CG30"/>
    <mergeCell ref="CB29:CB30"/>
    <mergeCell ref="CD29:CD30"/>
    <mergeCell ref="CE29:CE30"/>
    <mergeCell ref="BY27:BY28"/>
    <mergeCell ref="BZ27:BZ28"/>
    <mergeCell ref="CF27:CF28"/>
    <mergeCell ref="CF29:CF30"/>
    <mergeCell ref="BY35:BY36"/>
    <mergeCell ref="BY31:BY32"/>
    <mergeCell ref="BZ31:BZ32"/>
    <mergeCell ref="CB31:CB32"/>
    <mergeCell ref="CG33:CG34"/>
    <mergeCell ref="CE31:CE32"/>
    <mergeCell ref="CD31:CD32"/>
    <mergeCell ref="BZ35:BZ36"/>
    <mergeCell ref="CB35:CB36"/>
    <mergeCell ref="CE35:CE36"/>
    <mergeCell ref="CF31:CF32"/>
    <mergeCell ref="CF35:CF36"/>
    <mergeCell ref="BK31:BK32"/>
    <mergeCell ref="BM31:BM32"/>
    <mergeCell ref="A39:E39"/>
    <mergeCell ref="CF33:CF34"/>
    <mergeCell ref="CD35:CD36"/>
    <mergeCell ref="D35:D36"/>
    <mergeCell ref="F35:F36"/>
    <mergeCell ref="AH35:AH36"/>
    <mergeCell ref="AY33:AY34"/>
    <mergeCell ref="AZ33:AZ34"/>
    <mergeCell ref="BK33:BK34"/>
    <mergeCell ref="BM33:BM34"/>
    <mergeCell ref="BN33:BN34"/>
    <mergeCell ref="BO33:BO34"/>
    <mergeCell ref="CE33:CE34"/>
    <mergeCell ref="CD33:CD34"/>
    <mergeCell ref="BA33:BA34"/>
    <mergeCell ref="AR33:AR34"/>
    <mergeCell ref="AU33:AU34"/>
    <mergeCell ref="AW33:AW34"/>
    <mergeCell ref="BW33:BW34"/>
    <mergeCell ref="BI33:BI34"/>
    <mergeCell ref="AL35:AL36"/>
    <mergeCell ref="CD25:CD26"/>
    <mergeCell ref="CD21:CD22"/>
    <mergeCell ref="BZ23:BZ24"/>
    <mergeCell ref="CG15:CG16"/>
    <mergeCell ref="CF17:CF18"/>
    <mergeCell ref="CD19:CD20"/>
    <mergeCell ref="CG21:CG22"/>
    <mergeCell ref="BY25:BY26"/>
    <mergeCell ref="BZ25:BZ26"/>
    <mergeCell ref="CB25:CB26"/>
    <mergeCell ref="CF25:CF26"/>
    <mergeCell ref="CE25:CE26"/>
    <mergeCell ref="CF15:CF16"/>
    <mergeCell ref="BZ15:BZ16"/>
    <mergeCell ref="CB15:CB16"/>
    <mergeCell ref="CG25:CG26"/>
    <mergeCell ref="CG23:CG24"/>
    <mergeCell ref="CD15:CD16"/>
    <mergeCell ref="CB23:CB24"/>
    <mergeCell ref="CD17:CD18"/>
    <mergeCell ref="AK29:AK30"/>
    <mergeCell ref="AT27:AT28"/>
    <mergeCell ref="AU29:AU30"/>
    <mergeCell ref="AM25:AM26"/>
    <mergeCell ref="AW25:AW26"/>
    <mergeCell ref="AJ27:AJ28"/>
    <mergeCell ref="AK31:AK32"/>
    <mergeCell ref="BA31:BA32"/>
    <mergeCell ref="AL29:AL30"/>
    <mergeCell ref="AL27:AL28"/>
    <mergeCell ref="AM27:AM28"/>
    <mergeCell ref="AR27:AR28"/>
    <mergeCell ref="AT31:AT32"/>
    <mergeCell ref="AL31:AL32"/>
    <mergeCell ref="AW31:AW32"/>
    <mergeCell ref="AK27:AK28"/>
    <mergeCell ref="AJ31:AJ32"/>
    <mergeCell ref="AR25:AR26"/>
    <mergeCell ref="AU25:AU26"/>
    <mergeCell ref="AW27:AW28"/>
    <mergeCell ref="AW29:AW30"/>
    <mergeCell ref="AR31:AR32"/>
    <mergeCell ref="AJ29:AJ30"/>
    <mergeCell ref="AY27:AY28"/>
    <mergeCell ref="BE10:BT10"/>
    <mergeCell ref="AM31:AM32"/>
    <mergeCell ref="BI27:BI28"/>
    <mergeCell ref="BP11:BP12"/>
    <mergeCell ref="AQ11:AU11"/>
    <mergeCell ref="BA29:BA30"/>
    <mergeCell ref="AU27:AU28"/>
    <mergeCell ref="BF29:BF30"/>
    <mergeCell ref="BA11:BA12"/>
    <mergeCell ref="BB11:BB12"/>
    <mergeCell ref="BN29:BN30"/>
    <mergeCell ref="BO29:BO30"/>
    <mergeCell ref="BB31:BB32"/>
    <mergeCell ref="AR29:AR30"/>
    <mergeCell ref="AT29:AT30"/>
    <mergeCell ref="AM29:AM30"/>
    <mergeCell ref="AY29:AY30"/>
    <mergeCell ref="AU31:AU32"/>
    <mergeCell ref="BP21:BP22"/>
    <mergeCell ref="BM21:BM22"/>
    <mergeCell ref="BK23:BK24"/>
    <mergeCell ref="BO23:BO24"/>
    <mergeCell ref="BP23:BP24"/>
    <mergeCell ref="O15:O16"/>
    <mergeCell ref="O17:O18"/>
    <mergeCell ref="O19:O20"/>
    <mergeCell ref="Y10:AF10"/>
    <mergeCell ref="AQ10:BC10"/>
    <mergeCell ref="Y11:AB11"/>
    <mergeCell ref="AC11:AF11"/>
    <mergeCell ref="BC11:BC12"/>
    <mergeCell ref="Y17:AA18"/>
    <mergeCell ref="AC17:AE18"/>
    <mergeCell ref="Y15:AA16"/>
    <mergeCell ref="Y19:AA20"/>
    <mergeCell ref="AC19:AE20"/>
    <mergeCell ref="AC13:AE14"/>
    <mergeCell ref="CE27:CE28"/>
    <mergeCell ref="AZ27:AZ28"/>
    <mergeCell ref="BA27:BA28"/>
    <mergeCell ref="BB27:BB28"/>
    <mergeCell ref="BY29:BY30"/>
    <mergeCell ref="BZ29:BZ30"/>
    <mergeCell ref="CD23:CD24"/>
    <mergeCell ref="BY23:BY24"/>
    <mergeCell ref="BP29:BP30"/>
    <mergeCell ref="BH29:BH30"/>
    <mergeCell ref="BI29:BI30"/>
    <mergeCell ref="BW29:BW30"/>
    <mergeCell ref="CB27:CB28"/>
    <mergeCell ref="CD27:CD28"/>
    <mergeCell ref="BM29:BM30"/>
    <mergeCell ref="BP27:BP28"/>
    <mergeCell ref="BH27:BH28"/>
    <mergeCell ref="BF27:BF28"/>
    <mergeCell ref="BB29:BB30"/>
    <mergeCell ref="BO25:BO26"/>
    <mergeCell ref="BN23:BN24"/>
    <mergeCell ref="AZ29:AZ30"/>
    <mergeCell ref="BM23:BM24"/>
    <mergeCell ref="BW23:BW24"/>
    <mergeCell ref="AU35:AU36"/>
    <mergeCell ref="BA35:BA36"/>
    <mergeCell ref="AH33:AH34"/>
    <mergeCell ref="AJ33:AJ34"/>
    <mergeCell ref="AK33:AK34"/>
    <mergeCell ref="AL33:AL34"/>
    <mergeCell ref="AM33:AM34"/>
    <mergeCell ref="AK35:AK36"/>
    <mergeCell ref="AT35:AT36"/>
    <mergeCell ref="AW35:AW36"/>
    <mergeCell ref="AM35:AM36"/>
    <mergeCell ref="AR35:AR36"/>
    <mergeCell ref="AJ35:AJ36"/>
    <mergeCell ref="Y6:AF8"/>
    <mergeCell ref="Y9:AF9"/>
    <mergeCell ref="U33:U34"/>
    <mergeCell ref="W33:W34"/>
    <mergeCell ref="Q35:Q36"/>
    <mergeCell ref="AT33:AT34"/>
    <mergeCell ref="AY35:AY36"/>
    <mergeCell ref="S35:S36"/>
    <mergeCell ref="U35:U36"/>
    <mergeCell ref="S33:S34"/>
    <mergeCell ref="H10:W10"/>
    <mergeCell ref="AC15:AE16"/>
    <mergeCell ref="AV11:AZ11"/>
    <mergeCell ref="AU21:AU22"/>
    <mergeCell ref="Q21:Q22"/>
    <mergeCell ref="S21:S22"/>
    <mergeCell ref="U21:U22"/>
    <mergeCell ref="I21:I22"/>
    <mergeCell ref="H11:O11"/>
    <mergeCell ref="H13:M14"/>
    <mergeCell ref="H15:M16"/>
    <mergeCell ref="H17:M18"/>
    <mergeCell ref="H19:M20"/>
    <mergeCell ref="O13:O14"/>
  </mergeCells>
  <conditionalFormatting sqref="O13">
    <cfRule type="cellIs" dxfId="6" priority="8" operator="equal">
      <formula>#REF!</formula>
    </cfRule>
  </conditionalFormatting>
  <conditionalFormatting sqref="W13:X13">
    <cfRule type="cellIs" dxfId="5" priority="2" operator="equal">
      <formula>#REF!</formula>
    </cfRule>
  </conditionalFormatting>
  <conditionalFormatting sqref="X15 X17 X19 X21 X23 X25 X27 X29 X31 X33 X35">
    <cfRule type="cellIs" dxfId="4" priority="1" operator="equal">
      <formula>#REF!</formula>
    </cfRule>
  </conditionalFormatting>
  <conditionalFormatting sqref="BW13">
    <cfRule type="cellIs" dxfId="3" priority="25" operator="equal">
      <formula>#REF!</formula>
    </cfRule>
  </conditionalFormatting>
  <conditionalFormatting sqref="BY13">
    <cfRule type="cellIs" dxfId="2" priority="24" operator="equal">
      <formula>#REF!</formula>
    </cfRule>
  </conditionalFormatting>
  <conditionalFormatting sqref="CB13">
    <cfRule type="cellIs" dxfId="1" priority="23" operator="equal">
      <formula>#REF!</formula>
    </cfRule>
  </conditionalFormatting>
  <conditionalFormatting sqref="CD13">
    <cfRule type="cellIs" dxfId="0" priority="22" operator="equal">
      <formula>#REF!</formula>
    </cfRule>
  </conditionalFormatting>
  <pageMargins left="0.7" right="0.7" top="0.75" bottom="0.75" header="0.3" footer="0.3"/>
  <pageSetup paperSize="9" scale="10" fitToHeight="0" orientation="landscape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Datos!$A$1:$A$33</xm:f>
          </x14:formula1>
          <xm:sqref>D8:D9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Seg. MIR 33 2025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1</dc:creator>
  <cp:keywords/>
  <dc:description/>
  <cp:lastModifiedBy>MARIA DE LA LUZ ROMERO RIVERA</cp:lastModifiedBy>
  <cp:revision/>
  <dcterms:created xsi:type="dcterms:W3CDTF">2019-03-29T17:53:20Z</dcterms:created>
  <dcterms:modified xsi:type="dcterms:W3CDTF">2026-03-03T17:24:08Z</dcterms:modified>
  <cp:category/>
  <cp:contentStatus/>
</cp:coreProperties>
</file>